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PLANEACION\Procesos 2020 - 2023\2021\PLANDEACCION 2021\"/>
    </mc:Choice>
  </mc:AlternateContent>
  <bookViews>
    <workbookView xWindow="0" yWindow="0" windowWidth="20490" windowHeight="7755"/>
  </bookViews>
  <sheets>
    <sheet name="PLAN DE ACCION" sheetId="1" r:id="rId1"/>
  </sheets>
  <externalReferences>
    <externalReference r:id="rId2"/>
    <externalReference r:id="rId3"/>
  </externalReferences>
  <calcPr calcId="152511"/>
</workbook>
</file>

<file path=xl/calcChain.xml><?xml version="1.0" encoding="utf-8"?>
<calcChain xmlns="http://schemas.openxmlformats.org/spreadsheetml/2006/main">
  <c r="F109" i="1" l="1"/>
  <c r="Q155" i="1" l="1"/>
  <c r="Q68" i="1"/>
  <c r="Q67" i="1"/>
  <c r="Q66" i="1"/>
  <c r="Q65" i="1"/>
  <c r="Q64" i="1"/>
  <c r="Q63" i="1"/>
  <c r="Q62" i="1"/>
  <c r="Q61" i="1"/>
  <c r="Q60" i="1"/>
  <c r="Q59" i="1"/>
  <c r="Q58" i="1"/>
  <c r="Q57" i="1"/>
  <c r="Q56" i="1"/>
  <c r="Q55" i="1"/>
  <c r="Q54" i="1"/>
  <c r="Q47" i="1"/>
  <c r="Q46" i="1"/>
  <c r="Q45" i="1"/>
  <c r="Q44" i="1"/>
  <c r="Q41" i="1"/>
  <c r="Q40" i="1"/>
  <c r="Q34" i="1"/>
  <c r="J32" i="1"/>
  <c r="Q32" i="1" s="1"/>
  <c r="Q31" i="1"/>
  <c r="Q133" i="1" l="1"/>
  <c r="Q132" i="1"/>
  <c r="Q131" i="1"/>
  <c r="K130" i="1"/>
  <c r="Q130" i="1" s="1"/>
  <c r="Q85" i="1" l="1"/>
  <c r="Q83" i="1"/>
  <c r="Q84" i="1"/>
  <c r="Q81" i="1"/>
  <c r="Q80" i="1"/>
  <c r="Q29" i="1" l="1"/>
  <c r="Q164" i="1" l="1"/>
  <c r="Q21" i="1"/>
  <c r="Q7" i="1"/>
  <c r="Q12" i="1"/>
  <c r="Q8" i="1"/>
  <c r="J52" i="1" l="1"/>
  <c r="Q52" i="1" s="1"/>
  <c r="F52" i="1"/>
  <c r="K51" i="1"/>
  <c r="Q51" i="1" s="1"/>
  <c r="F51" i="1"/>
  <c r="K50" i="1"/>
  <c r="J50" i="1"/>
  <c r="J49" i="1"/>
  <c r="Q49" i="1" s="1"/>
  <c r="F49" i="1"/>
  <c r="E49" i="1"/>
  <c r="E50" i="1" s="1"/>
  <c r="K48" i="1"/>
  <c r="J48" i="1"/>
  <c r="E51" i="1" l="1"/>
  <c r="E52" i="1" s="1"/>
  <c r="E53" i="1" s="1"/>
  <c r="Q50" i="1"/>
  <c r="Q48" i="1"/>
</calcChain>
</file>

<file path=xl/comments1.xml><?xml version="1.0" encoding="utf-8"?>
<comments xmlns="http://schemas.openxmlformats.org/spreadsheetml/2006/main">
  <authors>
    <author>GIGLIOLA CORPUS</author>
  </authors>
  <commentList>
    <comment ref="I3" authorId="0" shapeId="0">
      <text>
        <r>
          <rPr>
            <b/>
            <sz val="9"/>
            <color indexed="81"/>
            <rFont val="Tahoma"/>
            <family val="2"/>
          </rPr>
          <t>GIGLIOLA CORPUS:</t>
        </r>
        <r>
          <rPr>
            <sz val="9"/>
            <color indexed="81"/>
            <rFont val="Tahoma"/>
            <family val="2"/>
          </rPr>
          <t xml:space="preserve">
NUMERO O PORCENTAJE DEL AÑO</t>
        </r>
      </text>
    </comment>
  </commentList>
</comments>
</file>

<file path=xl/sharedStrings.xml><?xml version="1.0" encoding="utf-8"?>
<sst xmlns="http://schemas.openxmlformats.org/spreadsheetml/2006/main" count="1381" uniqueCount="385">
  <si>
    <r>
      <rPr>
        <b/>
        <sz val="14"/>
        <color theme="1"/>
        <rFont val="Calibri"/>
        <family val="2"/>
        <scheme val="minor"/>
      </rPr>
      <t xml:space="preserve">Anexo 1.    </t>
    </r>
    <r>
      <rPr>
        <sz val="14"/>
        <color theme="1"/>
        <rFont val="Calibri"/>
        <family val="2"/>
        <scheme val="minor"/>
      </rPr>
      <t>Formato Plan de Accion _ Plan de desarrollo</t>
    </r>
  </si>
  <si>
    <t>Numeral</t>
  </si>
  <si>
    <t>RP</t>
  </si>
  <si>
    <t>SGP</t>
  </si>
  <si>
    <t>SGR</t>
  </si>
  <si>
    <t>Credito</t>
  </si>
  <si>
    <t>Fuente</t>
  </si>
  <si>
    <t>3.1.1.4.3</t>
  </si>
  <si>
    <t>Fortalecimiento de las acciones de IVC de Seguridad Alimentaria y Nutricional del Departamento. Todo el Departamento, San Andrés, Caribe</t>
  </si>
  <si>
    <t>Realizar por competencia departamental siete (7) asistencias tecnicas al municipio de Providencia y Santa Catalina Islas (categoria 6) para el desarrollo de las acciones de inspeccion, vigilancia y control sanitario de alimentos y bebidas con enfoque de riesgo</t>
  </si>
  <si>
    <t>Secretaria de Salud</t>
  </si>
  <si>
    <t>Realizar cuatro (4) actividades de articulacion y retroalimentacion (reunion, notificacion escrita, envio de informes y consolidados, etc) entre el INVIMA y la Secretaria de Salud de las actividades de inspeccion, vigilancia y control de alimentos tanto en el departamento  como las de nivel nacional.</t>
  </si>
  <si>
    <t>Realizar de acuerdo a los lineamientos del INVIMA, inscripcion y visitas de inspeccion sanitaria con enfoque de riesgo (atención de queja, estudio de campo de brote ETA, verificación de rotulado, toma de muestra, verificación de las evidencias de publicidad, acompañamiento  en la aplicación de medida sanitaria de seguridad, registro de factores de riesgos para puntos críticos identificados, etc)  a minimo 180 establecimientos de alimentos y bebidas; y vehiculos asociados (incluye las visitas de diagnostico bajo Decreto 1500 de 2007 y el Decreto 1282 de 2016 para la autorizacion sanitaria definitiva para establecimientos dedicados al expendio, almacenamiento y transporte de carnes y productos carnicos comestibles) de interes sanitario y socializacion de normatividad vigente</t>
  </si>
  <si>
    <t xml:space="preserve">Realizar Inspección, Vigilancia y Control de mercancía de acuerdo a nivel de riesgo </t>
  </si>
  <si>
    <t>Realizar 600 actividades de inspeccion sanitaria a productos alimenticios de origen nacional, internacional,  procedentes y con destino del Municipio de Providencia en Puntos de Entrada (muelle y aeropuerto) y socializacion de normatividad vigente</t>
  </si>
  <si>
    <t>3.1.1.4.4</t>
  </si>
  <si>
    <t>EJE</t>
  </si>
  <si>
    <t>POLITICA</t>
  </si>
  <si>
    <t>PROGRAMA</t>
  </si>
  <si>
    <t>PROYECTO</t>
  </si>
  <si>
    <t>ACTIVIDADES</t>
  </si>
  <si>
    <t>INDICADOR DE BIENESTAR</t>
  </si>
  <si>
    <t>META DE PRODUCTO</t>
  </si>
  <si>
    <t>META</t>
  </si>
  <si>
    <t>RECURSOS / FUENTES</t>
  </si>
  <si>
    <t>INICIO</t>
  </si>
  <si>
    <t>TERMINACION</t>
  </si>
  <si>
    <t>AREA</t>
  </si>
  <si>
    <t>Cofinanciacion</t>
  </si>
  <si>
    <t>Otras fuentes</t>
  </si>
  <si>
    <t>Total</t>
  </si>
  <si>
    <t>Un nuevo comienzo viviendo con dignidad</t>
  </si>
  <si>
    <t>Salud con calidad y eficiencia, pilar del desarrollo Humano Integral</t>
  </si>
  <si>
    <t>Fortalecimiento y gestión digna del aseguramiento y la prestación de los servicios de salud</t>
  </si>
  <si>
    <t>Fortalecimiento de la administración, inspección y vigilancia del aseguramiento en San Andrés, Providencia</t>
  </si>
  <si>
    <t>Formular y ejecutar una estrategia (medio escrito, radial y television) para la promoción de la afiliación al SGSSS de la población del Departamento Archipíelago.</t>
  </si>
  <si>
    <t>Porcentaje de
cobertura de aseguramiento hasta la
universalización.</t>
  </si>
  <si>
    <t>Realizar estrategias de
promoción de la
afiliación al SGSSS de la
población
Departamento Archipiélago.</t>
  </si>
  <si>
    <t xml:space="preserve">Secretaria de Salud </t>
  </si>
  <si>
    <t>Realizar las acciones para garantizar el giro oportuno de los recursos apropiados para el régimen subsidiado a las diferentes EPS</t>
  </si>
  <si>
    <t>Garantizar el giro oportuno de los recursos para financiación del régimen subsidiado</t>
  </si>
  <si>
    <t xml:space="preserve">LA MATRIZ INICIAL DELMSPS ESTIPULA PARA LA VIGENCIA 2021 GASTO PARA RD ES DE 25.342.307.049, POR LO CUAL SE RECOMIENDA EN LO POSIBLEPROCEDER A REALIZAR OPORTUNAMENTE LA ADICION  </t>
  </si>
  <si>
    <t>3.1.1.4.1</t>
  </si>
  <si>
    <t>3.1.1.4.2</t>
  </si>
  <si>
    <t>Número de niños y niñas de 0 a 5 años afiliados al SGSSS.</t>
  </si>
  <si>
    <t>Número de niños y niñas de 6 a 11 años afiliados al SGSSS.</t>
  </si>
  <si>
    <t>Número de niños y niñas de 12 a17 años afiliados al SGSSS.</t>
  </si>
  <si>
    <t>Porcentaje de jovenes de 18 a 28 afiliados a SGSSS</t>
  </si>
  <si>
    <t>Realizar la contratación de la auditoría para que se ejecute las acciones de inspección y vigilancia en aseguramiento a las EAPB de régimen subsidiado, contributivo y régimenes especiales y de excepción</t>
  </si>
  <si>
    <t>Porcentaje de entes territoriales con auditria del aseguramiento</t>
  </si>
  <si>
    <t xml:space="preserve">Realizar auditoria que cumpliendo los procesos estipulados en la Resolución 001 de
2020 de la Superintendencia Nacional de Salud </t>
  </si>
  <si>
    <t>Inspección, vigilancia y control en la prestación de servicios de salud</t>
  </si>
  <si>
    <t>Prestación de los servicios de salud a la población pobre no asegurada y tecnologías en salud no financiadas por el plan de beneficios de
salud con cargo a la UPC del Régimen Subsidiado en San Andrés y Providencia</t>
  </si>
  <si>
    <t>Proceso de contratación de red prestadora de servicios de salud en I, II, III y IV nivel de complejidad para la población pobre no asegurada</t>
  </si>
  <si>
    <t>Gestionar acuerdos de voluntad con una red prestadora de los servicios de salud para la población pobre no afiliada</t>
  </si>
  <si>
    <t>Auditar el 100% de la facturación de cuentas médicas de manera oportuna y Eficiente</t>
  </si>
  <si>
    <t xml:space="preserve">Porcentaje de eficacia de la gestión financiera garantizando el giro de recursos a la Red Prestadora de Servicios de Salud </t>
  </si>
  <si>
    <t xml:space="preserve">Realizar la auditoría de cuentas médicas conforme a la normativa que rige el tema, tendiente a que la auditoría sea eficaz y eficiente </t>
  </si>
  <si>
    <t>Gobernanza Fortalecida y participativa.</t>
  </si>
  <si>
    <t>Fortalecimiento de la Participación Social en Salud en el Departamento Archipíelago de San Andrés, Providencia</t>
  </si>
  <si>
    <t>Realizar las talleres, capacitaciones, educación, información y gestion  en los ejes estratégicos de fortalecimiento institucional, Empoderamiento de la ciudadanía y las organizaciones sociales en salud, Impulso a la cultura de la salud, control social y la Gestión y garantía en salud con participación en el proceso de decisión.</t>
  </si>
  <si>
    <t>Politica de participación social en salud adoptada y adaptada en el Departamento Archipielago.</t>
  </si>
  <si>
    <t>Formular, ejecutar y hacer seguimiento de un plan de acción de la política social en salud.</t>
  </si>
  <si>
    <t>Modernización de la red prestadora de servicios de salud de infraestructura pública del departamento</t>
  </si>
  <si>
    <t>Construir, dotar y poner en
funcionamiento el nuevo hospital de primer nivel del Providencia.</t>
  </si>
  <si>
    <t>Adecuar y dotar centro regulador de urgencias.</t>
  </si>
  <si>
    <t>Adecuar la infraestructura del Centro de acopio de biologico con estándares de calidad</t>
  </si>
  <si>
    <t>Ampliar la infraestructura del Laboratorio de Salud Pública, en cada una de las áreas requeridas para vigilancia y control.</t>
  </si>
  <si>
    <t>Crear la Empresa Social del estado (ESE) Clarence Lynd Newball</t>
  </si>
  <si>
    <t>Porcentaje de instituciones que reportan al SIVIGILA.</t>
  </si>
  <si>
    <t>Tasa de mortalidad por exposición a fuerzas de la naturaleza.</t>
  </si>
  <si>
    <t>Garantizar la respuesta oportuna ante brotes o epidemias por eventos de interes en salud pública</t>
  </si>
  <si>
    <t>Fortalecer el Sistema de seguimiento a las Instituciones que reportan el SIVIGILA.</t>
  </si>
  <si>
    <t>Implementar el SEM (Sistema de Emergencias Médicas) para el fortalecimiento de la respuesta ante las emergencias y
desastres naturales.</t>
  </si>
  <si>
    <t>Fortalecer los planes de contingencia con talento humano, equipos, materiales e insumos para brindar respuesta oportuna y efectiva
ante brotes y epidemias.</t>
  </si>
  <si>
    <t>Porcentaje de EAPB que operan en el Departamento con vigilancia.</t>
  </si>
  <si>
    <t>Verificar indicadores de calidad.</t>
  </si>
  <si>
    <t>Gestionar el contrato de subsidio a la
oferta con la red
prestadora de servicios de salud de
infraestructura del
Departamento.</t>
  </si>
  <si>
    <t>Gestionar el 100% de los PQRS dirigidas a las EAPB (Entidades Administradoras de Planes de Beneficios de Salud) que prestan servicio
de atención en el
Departamento.</t>
  </si>
  <si>
    <t>Realizar la recepción, trámite y respuestas de las PQRS que interpongan los usuarios ante la entidad territorial, en contra de las EAPB</t>
  </si>
  <si>
    <t>Diseño e implementación de un modelo preventivo en salud; Una salud pública para todos</t>
  </si>
  <si>
    <t>Morbilidad de enfermedades por origen alimentario e hidrico</t>
  </si>
  <si>
    <t>Mantener en los municipios vigilancia real y efectiva sobre calidad del agua para consumo humano, recolección, transporte y disposición final de residuos sólidos; manejo y
disposición final de radiaciones ionizantes, excretas, residuos líquidos y aguas
servidas y calidad del aire.</t>
  </si>
  <si>
    <t>Contruir mapa de riesgo de acueducto paralos dos municipios</t>
  </si>
  <si>
    <t xml:space="preserve">Desarrollar campañas de gestión del riesgo para beneficio de la población en temas de consumo, aprovechamiento biológico, calidad e inocuidad de los alimentos.
</t>
  </si>
  <si>
    <t>Porcentaje de Puntos de entrada del departamento Archipielago con Inspección, Vigilanica y control conforme a lo estipulado en el reglamento Sanitario Internacional</t>
  </si>
  <si>
    <t>Implementar el Pamec (Programa de auditoria para el mejoramiento de la. calidad en salud), en las IPS públicas y Privadas del Archipiélago</t>
  </si>
  <si>
    <t xml:space="preserve">Socializar e implementar el Modelo de Acción integral territorial MAITE en el Departamento Archipiélago de San Andrés, Providencia y Santa Catalina teniendo como base la Atención Primaria en Salud dirigido a la prevención </t>
  </si>
  <si>
    <t>Formular e implementar 1 Política/Plan de Salud Ambiental – PISA</t>
  </si>
  <si>
    <t xml:space="preserve">Implementar el lineamiento de adaptación la variabilidad de cambio climático de la Entidad Territorial </t>
  </si>
  <si>
    <t xml:space="preserve">Implementar estrategia de entornos saludables en barrios priorizados </t>
  </si>
  <si>
    <t xml:space="preserve">Aumentar el porcentaje de   inspección a establecimientos de interés sanitario, vigilados y controlados con concepto sanitario </t>
  </si>
  <si>
    <t xml:space="preserve">Tasa de muerte por accidentes de tránsito en niños y niñas de 0 a 5 años </t>
  </si>
  <si>
    <t xml:space="preserve">Tasa de muerte por accidentes de tránsito en niños y niñas de 6 a 11 años  </t>
  </si>
  <si>
    <t xml:space="preserve">Tasa de muerte por accidentes de tránsito en adolescentes de 12 a 17 años </t>
  </si>
  <si>
    <t xml:space="preserve">Tasa de muerte por accidentes de tránsito en jóvenes  de 18 a 28 años </t>
  </si>
  <si>
    <t>Tasa ajustada de mortalidad por accidentes de transporte terrestre</t>
  </si>
  <si>
    <t xml:space="preserve">Implementar la estrategia de movilidad segura, saludable y sostenible </t>
  </si>
  <si>
    <t>Desarrollar capacidades en las IPS y EAPB en la implementación de la ruta de promoción y mantenimiento de la salud la cual contempla todas las intervenciones de detección temprana para las enfermedades crónicas, y en el manejo de las Guías de Práctica Clínica para la prevención y control de la EPOC, Cáncer, Diabetes, Enfermedad cardiovascular, alteraciones visuales y auditivas</t>
  </si>
  <si>
    <t>Disminuir la tasa de mortalidad ajustada por tumor maligno de mama</t>
  </si>
  <si>
    <t>Disminuir la tasa de mortalidad ajustada por tumor maligno de próstata</t>
  </si>
  <si>
    <t>Disminuir la tasa de mortalidad por enfermedades del sistema circulatorio</t>
  </si>
  <si>
    <t>Servicio de asistencia técnica, vigilancia y seguimiento en Salud Bucal</t>
  </si>
  <si>
    <t>Realizar asistencias técnicas, vigilancia y seguimiento a IPS / EPS y al Municipio de Providencia en salud bucal, por año.</t>
  </si>
  <si>
    <t>Realizar asistencias técnicas, vigilancia y seguimiento a las jornadas de la aplicación de barniz de flúor bucal realizadas por las IPS al año.</t>
  </si>
  <si>
    <t>Porcentaje de bajo peso al nacer</t>
  </si>
  <si>
    <t>Desarrollar capacidades en las 12 IPS/EAPB sobre la guía de atención de bajo peso al nacer</t>
  </si>
  <si>
    <t>Realizar seguimiento al 100% de los casos de bajo peso al nacer notificados en el SIVIGILA</t>
  </si>
  <si>
    <t>Capacitar a las Familias del Departamento insular en la estrategia de Familias Fuertes.</t>
  </si>
  <si>
    <t xml:space="preserve">Adopción y adaptación de la política de salud mental </t>
  </si>
  <si>
    <t>Adopción y adaptación de la política de prevención y atención integral en salud</t>
  </si>
  <si>
    <t xml:space="preserve">Implementar salas situacionales de la prevención de la conducta suicida. </t>
  </si>
  <si>
    <t>Desarrollar un plan territorial de reducción del consumo de sustancias psicoactivas conforme a la política integral de prevención y atención integral por consumo de spa</t>
  </si>
  <si>
    <t xml:space="preserve">Proporción de involucramiento parental en niños y adolescentes escolarizados. </t>
  </si>
  <si>
    <t>Tasa de suicidios en niños y niñas de 6 a 11 años</t>
  </si>
  <si>
    <t>Tasa de suicidios en adolescentes de 12 a 17 años</t>
  </si>
  <si>
    <t>Tasa de suicidios de 18 a 28 años</t>
  </si>
  <si>
    <t xml:space="preserve">Tasa de mortalidad por suicidio y lesiones autoinfringidas por debajo de 2 por 100.000 habitantes </t>
  </si>
  <si>
    <t>Edad promedio de inicio de consumo de cualquier sustancia ilícita en escolares</t>
  </si>
  <si>
    <t>Fortalecimiento de la Convivencia Social y Salud Mental en el Departamento de San Andrés y Providencia</t>
  </si>
  <si>
    <t xml:space="preserve">Desarrollar la estrategia de Familias Fuertes a las Familias de Población Escolar </t>
  </si>
  <si>
    <t xml:space="preserve">Proyeccion y sanción del acto administrativo por medio del cual se adopta y adapta la politica de salud mental </t>
  </si>
  <si>
    <t xml:space="preserve">Convocatoria y realización con resultado de plan de acción para Salas Situacionales para prevención de la conducta suicida: recolección de información, analisis, plan de accion. </t>
  </si>
  <si>
    <t xml:space="preserve">Proyectar la formulación de un plan de reducción de consumo de spa y su respectivo seguimiento </t>
  </si>
  <si>
    <t>Implementación y puesta en marcha de un dispositivo comunitario: Centro de Escucha.</t>
  </si>
  <si>
    <t>Conformación  redes sociales y comunitarios de apoyo en la Isla de San Andrés (en los sectores de centro, san luis y loma, en los barrios con mayor problématica de consumo de sustancias psicoactivas, violencia intrafamiliar, población con transtornos de salud mental) orientadas a promover  la salud mental, prevención de consumo de SPA, y  socializar la ruta integral de atención de salud mental</t>
  </si>
  <si>
    <t>Realizar talleres educativos a familias, de los sectores de Centro, Loma y San Luis, de la isla de San Andrés, en Primeros auxilios psicológicos, detección temprana en salud mental y canalización hacia los servicios de salud</t>
  </si>
  <si>
    <t>Realizar entrenamiento (Tipo taller) de un dia de formación a 20 lideres comunitarios y profesionales, en herramienta de tamizaje y clasificación de riesgo de uso de sustancias psicoactivas e informar sobre las atenciones en salud a personas con consumo de sustancias psicoactivas, cubiertas por el Plan de Beneficios con cargo a la Unidad de Pago por Capitación</t>
  </si>
  <si>
    <t>Realizar un  entrenamiento (tipo taller) de dos dias de formación a 10 profesionales y personal de salud, en herramienta de tamizaje y clasificación de riesgo de uso de sustancias psicoactivas</t>
  </si>
  <si>
    <t>Realizar cuatro (4) jornadas, tipo taller, cada una con 50 jovenes (para un total de 200 jóvenes) de los sectores mas vulnerables de la isla de San Andrés para la formación de habilidades para la vida-liderazgo, con enfasis en prevención de consumo de sustancias psicoactivas, matoneo, violencias y otras problemáticas sociales</t>
  </si>
  <si>
    <t>Formular e implementar un plan para disminuir los índices de embarazo en adolescentes.</t>
  </si>
  <si>
    <t>Realizar Alianza estratégica con entidades del nivel nacional para el fortalecimiento de la salud sexual y reproductiva de mujeres y hombres con enfoque de género y diferencial.</t>
  </si>
  <si>
    <t>Tasa especifica de fecundidad en mujeres adolescentes entre 15 y 19 años</t>
  </si>
  <si>
    <t xml:space="preserve">Implementar estrategia para el fortalecimiento de la Salud materna, neonatal y perinatal. </t>
  </si>
  <si>
    <t xml:space="preserve">Porcentaje de nacidos vivos con cuatro o más controles prenatales  </t>
  </si>
  <si>
    <t>Razón de mortalidad materna a 42 dias</t>
  </si>
  <si>
    <t xml:space="preserve">Razón  de mortalidad materna  por 100.000 nacidos vivos  </t>
  </si>
  <si>
    <t xml:space="preserve">Tasa mortalidad infantil en menores de 5 años (x cada 1.000 nacidos vivos) </t>
  </si>
  <si>
    <t>Reducir la tasa de mortalidad infantil en menores de 1 años (x cada 1.000 nacidos vivos)</t>
  </si>
  <si>
    <t>Incidencia del VIH</t>
  </si>
  <si>
    <t>Implementar estrategia para promover el uso del preservativo masculino y femenino para reducir la infección por ITS/VIH en población considerada de alta vulnerabilidad</t>
  </si>
  <si>
    <t>Implementar Sistema de monitoreo y de seguimiento para la vigilancia en salud pública de las ITS/VIH/Sida</t>
  </si>
  <si>
    <t>Tasa de violencia física contra la mujer, por 100 mil mujeres</t>
  </si>
  <si>
    <t xml:space="preserve">Tasa  de exámenes medico legales por presunto delito sexual contra niños y niñas de 0 a 5 años  </t>
  </si>
  <si>
    <t xml:space="preserve">Implementar Sistema de monitoreo y seguimiento para la vigilancia de violencia de género y violencias sexuales </t>
  </si>
  <si>
    <t xml:space="preserve">Implementar estrategias para el abordaje integral de las violencias de género  y violencias sexuales </t>
  </si>
  <si>
    <t>Tasa de violencia sexual, por 100 mil mujeres niñas y adolescentes</t>
  </si>
  <si>
    <t xml:space="preserve">Realizar capacitaciones y certificar Talento humano en atención integral en salud y forense para víctimas de violencias sexuales (Res. 0459 de 2012) </t>
  </si>
  <si>
    <t xml:space="preserve">Tasa  de exámenes medico legales por presunto delito sexual contra niños y niñas de 6 a  11 años </t>
  </si>
  <si>
    <t xml:space="preserve">Tasa  de exámenes medico legales por presunto delito sexual contra adolescentes de 12 a  17 años </t>
  </si>
  <si>
    <t xml:space="preserve">Tasa  de exámenes medico legales por presunto delito sexual cuando la víctima esta entre los 18 a 28 años  </t>
  </si>
  <si>
    <t>Desarrollar capacidades en las 12 IPS/EAPB sobre la guía de práctica clínica de tuberculosis</t>
  </si>
  <si>
    <t>Realizar seguimiento al 100% de los casos nuevos notificados al SIVIGILA de tuberculosis sobre la implementación de la estrategia DOST/TAS</t>
  </si>
  <si>
    <t>Desarrollar 1 estrategia en salud dirigida a la población general con el fin de prevenir la transmisión de las enfermedades por mycobacterias e incentivar la adherencia al tratamiento de los casos</t>
  </si>
  <si>
    <t>Tasa de mortalidad en pacientes de tuberculosis pulmonar</t>
  </si>
  <si>
    <t>Tasa de mortalidad  por ERA  en menores de cinco años será de 0 por cada 1000 nacidos vivos en el Departamento de San Andrés</t>
  </si>
  <si>
    <t>Tasa de mortalidad  por IRA-IRAG</t>
  </si>
  <si>
    <t xml:space="preserve">Tasa de mortalidad por desnutrición, en niños de 0 a 5años en el Departamento </t>
  </si>
  <si>
    <t xml:space="preserve">Tasa Mortalidad en menores de 5 años  por enfermedad diarreica aguda (EDA) DNP </t>
  </si>
  <si>
    <t>Realizar seguimiento del 100% de los casos notificados al SIVIGILA por mortalidad por ERA en menores de 5 años</t>
  </si>
  <si>
    <t>Realizar seguimiento del 100% de los casos notificados al SIVIGILA por mortalidad por IRA-IRAG</t>
  </si>
  <si>
    <t>Realizar seguimiento del 100% de los casos notificados al SIVIGILA por mortalidad por EDA en menores de 5 años</t>
  </si>
  <si>
    <t>Tasa de mortalidad por EDA  en menores de cinco años será de 0 por cada 1000 nacidos vivos en el Departamento de San Andrés</t>
  </si>
  <si>
    <t xml:space="preserve">Indice aédico larvario </t>
  </si>
  <si>
    <t>Tasa de morbilidad por dengue por debajo de 28.5%</t>
  </si>
  <si>
    <t>Tasa de incidencia de rabia humana</t>
  </si>
  <si>
    <t xml:space="preserve">Personas atendidas con campañas de gestión del riesgo para enfermedades emergentes, reemergentes y desatendidas </t>
  </si>
  <si>
    <t xml:space="preserve">Ejecutar acciones reales y efectivas por parte de Municipios categorías 4,5 y 6 para promoción, prevención, vigilancia y control de vectores y zoonosis  </t>
  </si>
  <si>
    <t xml:space="preserve">Realizar campañas para promover la tenencia responsable de animales, creando conciencia ciudadana sobre, salud bienestar y condiciones dignas. </t>
  </si>
  <si>
    <t>Jornadas de vacunación antirrábica para caninos y felinos</t>
  </si>
  <si>
    <t>Porcentaje accidentalidad laboral en la población trabajadora del departamento</t>
  </si>
  <si>
    <t>Seguimiento a la implementación del sistema de gestión de la seguridad y salud en el trabajo en las empresas del Departamento</t>
  </si>
  <si>
    <t>Realizar acciones de promoción para la afiliación a riesgos laborares</t>
  </si>
  <si>
    <t>Cobertura del Sistema General de Riesgos Laborales.</t>
  </si>
  <si>
    <t xml:space="preserve">Realizar Caracterización la población trabajadora vulnerable identificando sus condiciones de salud y los riesgos propios de sus actividades económicas </t>
  </si>
  <si>
    <t>Porcentaje de implementación de los determinantes particulares que conllevan inequidades sociales y sanitarias persistentes en la primera infancia, infancia y adolescencia</t>
  </si>
  <si>
    <t xml:space="preserve">Realizar estrategias de seguimiento a los actores del SGSSS en la implementacion  de los resultados en salud de niños, niñas y adolescentes </t>
  </si>
  <si>
    <t xml:space="preserve">Modelo integral incluyente para el ámbito territorial disperso ejecutado y formulado </t>
  </si>
  <si>
    <t xml:space="preserve">Realizar campañas para contribuir a la prevencion de enfermedades crónicas no transmisibles en la población étnica raizal. </t>
  </si>
  <si>
    <t xml:space="preserve">Formular y ejecutar un modelo integral en salud para la población étnica </t>
  </si>
  <si>
    <t>Cobertura de Población en envejecimiento y vejez</t>
  </si>
  <si>
    <t>Realizar asistencias técnicas, vigilancia y seguimiento a Centros de Promoción Social por año.</t>
  </si>
  <si>
    <t>Adoptar el  Modelo de Envejecimiento Activo y Saludables</t>
  </si>
  <si>
    <t>Realizar asistencias técnicas, vigilancia y seguimiento a IPS y EPS sobre envejecimiento y vejez del Departamento por año.</t>
  </si>
  <si>
    <t>Identificar y apoyar entidades que desarrollan programas para promover el envejecimiento activo y saludable.</t>
  </si>
  <si>
    <t>Prevalencia de discapacidad</t>
  </si>
  <si>
    <t>Realizar una campaña de sensibilización para la atención en discapacidad</t>
  </si>
  <si>
    <t>Realizar asistencias técnicas, vigilancia y seguimiento a IPS / EPS y al Municipio de Providencia en discapacidad, por año.</t>
  </si>
  <si>
    <t>Realizar asistencias técnicas, vigilancia y seguimiento a las UPGDs en la Certificación de Discapacidad y el RLCPD por año.</t>
  </si>
  <si>
    <t>Realizar asistencias técnicas, vigilancia y seguimiento a entidad ejecutora del PIC en discapacidad por año.</t>
  </si>
  <si>
    <t>Número de Víctimas Ubicadas</t>
  </si>
  <si>
    <t>Realizar asistencias técnicas, vigilancia y seguimiento sobre victimas a IPS y EPS del Departamento por año.</t>
  </si>
  <si>
    <t xml:space="preserve"> Realizar intervencion a las víctimas del conflicto armado en el programa PAPSIVI (Programa de atención psicosocial y salud integral a las victimas)</t>
  </si>
  <si>
    <t>Porcentaje de implementación de protocolos de atención de servicios en salud con enfoque género en el 100% de las IPS</t>
  </si>
  <si>
    <t>Desarrollar capacidades en el 100% de las IPS  sobre protocolos de atención de servicios de salud con enfoque de género</t>
  </si>
  <si>
    <t>Realizar encuestas para medir el grado de satisfaccion de los usuarios en relacion a la atención con enfoque de género en los servicios de salud</t>
  </si>
  <si>
    <t>Ejercer la Inspección, vigilancia y control de todos los medios de trasnporte de origen internacional</t>
  </si>
  <si>
    <t>Atender a todos loscasos probables o sospechosos ESPII (Emergencia de salud pública de importancia internacional)</t>
  </si>
  <si>
    <t>Porcentaje de Implementación del sistema de gestión de calidad del laboratorio de salud pública acorde a la norma ISO/IEC17025</t>
  </si>
  <si>
    <t>Implementar el sistema de gestión de calidad del laboratorio de salud pública.</t>
  </si>
  <si>
    <t>Prevalencia de obesidad o sobrepeso en mujeres de 15 a 49 años</t>
  </si>
  <si>
    <t>Prevalencia de obesidad o sobrepeso en hombres de 15 a 49 años</t>
  </si>
  <si>
    <t>Garantizar la contratacion para la ejecución del Plan de Intervenciones Colectivas - PIC de acuerdo lo establecdo en la Resolucion 518 de 2015 y la Resolucon 3280 de 2018</t>
  </si>
  <si>
    <t>transferencias ETV</t>
  </si>
  <si>
    <t>febrero de 2021</t>
  </si>
  <si>
    <t>Diciembre de 2021</t>
  </si>
  <si>
    <t>Realizar la viigilancia entomologica, aplicación de control, jornadas de prevencion, instalacion de toldillos</t>
  </si>
  <si>
    <t>Prevención, Disminuir la Incidencia de Eventos en Enfermedades Transmisibles y la Zoonosis en todo el Departamento Archipiélago de San Andrés, Providencia y Santa Catalina</t>
  </si>
  <si>
    <t>Realizar la vigilancia oportuna de casos, busquedas activas comunitarias e institucional</t>
  </si>
  <si>
    <t>realizar jornadas de cambio conductual para promover la tenencia responsable de animales</t>
  </si>
  <si>
    <t>adelantar jornadas de vacunacion antirrabica  en caninos y felinos</t>
  </si>
  <si>
    <t>Secretaria de salud - STEPHANIE BERNARD</t>
  </si>
  <si>
    <t>Realizar las vistas  a los prestadores de Servicios de Salud  de acuerdo con los lineamientos expedidos por el MSPS para revision de indicadores de calidad</t>
  </si>
  <si>
    <t>FORTALECIMIENTO DE LA AUTORIDAD SANITARIA EN EL DEPARTAMENTO DE SAN ANDRES, PROVIDENCIA Y SANTA CATALINA ISLA</t>
  </si>
  <si>
    <t>elaborar y ejecutar plan de audiotorias a los PAMEC de las IPS que prestan servicios en el territorio insular</t>
  </si>
  <si>
    <t xml:space="preserve">Abril </t>
  </si>
  <si>
    <t>Diciembre</t>
  </si>
  <si>
    <t xml:space="preserve">Prestacion de Servicios </t>
  </si>
  <si>
    <t>Febrero</t>
  </si>
  <si>
    <t>Habilitacion de Servicios -Secretaria de Salud</t>
  </si>
  <si>
    <t>Realizar las vistas de verificacion a los prestadores de Servicios de Salud priorizados de acuerdo con los lineamientos expedidos durante la pandemia por covid-20</t>
  </si>
  <si>
    <t xml:space="preserve">Socializar a los prestadores de Servicios de Salud del departamento los alacances de la nueva norma de habilitacion Resolucion 3100 de 2019 </t>
  </si>
  <si>
    <t xml:space="preserve">Ejecutar el plan anual de visitas de la entidad territorial </t>
  </si>
  <si>
    <t>MEJORAMIENTO DFE LA SALUD AMBIENTAL MEIDNATE LA INTERVENCIÓN POSITIVA DE DETERMINANTES SANITARIOS Y AMBIENTALES DE LA SALUD EN TODO EL DEPARTAMENTO SAN ANDRES, CARIBE</t>
  </si>
  <si>
    <t xml:space="preserve">Realizar entreda de documento y socializacion del avance en la implementacion de los lineamientos de Adapatacion al Cambio climatico en el Archipielago de San Andres y Providencia. </t>
  </si>
  <si>
    <t xml:space="preserve">Participar de las mesas de Cambio Climantico y de  Gestion del Riesgo que sean convocadas duarnte la vigencia. </t>
  </si>
  <si>
    <t>Desarrollar e implemetar (04) talleres  en Educacion Sanitaria en  cuatro (04)  establecimientos especiales  priorizados sobre los efectos de la variabilidad y Cambio Climático en la salud y cuidado de el Entorno  fomentando el mejoramiento de las condiciones socio-ambientales y sanitarias en la comunidad.</t>
  </si>
  <si>
    <t>Salud Ambiental -Secretaria de Salud</t>
  </si>
  <si>
    <t xml:space="preserve">Realizar la caracterización Social y Ambiental de Barrios Priorizados para la secreatria de Salud  para la Identificación y descripción del contexto social y ambiental de las personas y comunidades en los diferentes entornos que permitan reconocer los factores de riesgo en Salud y condiciones de los Entornos </t>
  </si>
  <si>
    <t xml:space="preserve">Desarrollar e implemetar (10) Talleres que incluyan actividades de intervencion en Educacion Sanitaria en la comunidad (Barrios Priorizados)  indicando de forma clara el paso a paso para el lavado de los sistemas de almacenamiento y el proceso de desinfección del agua destinada para el consumo humano en depositos de agua de acuerdo a las indicaciones dadas para el uso de agentes desinfectactes. Manejo de Residuos solidos y peligrosos en el hogar en tiempos de pandemia por Covid-19 y manejo seguro de medicamentos y sustancias quimicas en el hogar y los entornos comunitarios.  </t>
  </si>
  <si>
    <t xml:space="preserve">realizar  (03) Talleres que incluyan actividades de intervencion en Educacion Sanitaria a Prestadores de Servicios de Salud para que orienten acciones dirigidas a la comunidad  sobre el manejo seguro de medicamentos y sustancias quimicas  (plaguicidas de uso domestico, desinfectantes y agentes toxicos de uso domestico) en el hogar y los entornos comunitarios.  </t>
  </si>
  <si>
    <t>Aumentar mínimo en un 20% el número de objetos de IVC  de interes para salud ambiental inscritos ante la secretaría de salud</t>
  </si>
  <si>
    <t>Realizar el censo de los objetos de IVC de interes para Salud Ambiental Del Departamento Archipielago</t>
  </si>
  <si>
    <t>Realizar 4 jornadas para Unificar e implementar las herramientas de IVC para aprobacion de formatos  en el sistema de  Calidad de la Gobernacion</t>
  </si>
  <si>
    <t>Vigilar y controlar el 40% de los objetos de IVC de alto riesgo, para salud ambiental</t>
  </si>
  <si>
    <t>Vigilar y controlar el 20% de los objetos de IVC de  bajo riesgo, para salud ambiental</t>
  </si>
  <si>
    <t>Realizar 02 asistencias tecnicas en coordinación con otros programas  insituciones al municipio de Providencia Islas</t>
  </si>
  <si>
    <t>Realizar 03 capacitaciones  al talento humano responsable de las acciones de inspección, vigilancia y control sanitario  en temas tales como: marco normativo, procesos, procedimientos, objetivos, entre otros en la secreataria de salud</t>
  </si>
  <si>
    <t>Realizar gestión interinstitucional e intersectorial para el adecuado desarrollo de las acciones de inspección, vigilancia y control sanitario</t>
  </si>
  <si>
    <t>MEJORAMIENTO DE LA SALUD AMBIENTAL MEDIANTE LA INTERVENCIÓN POSITIVA DE DETERMINANTES SANITARIOS Y AMBIENTALES DE LA SALUD EN TODO EL DEPARTAMENTO SAN ANDRES, CARIBE</t>
  </si>
  <si>
    <t xml:space="preserve">Participar por la secretaria de salud en las acciones de vigilancia de calidad y aire y ruido que sean convocadas en el marco del comité de ruido </t>
  </si>
  <si>
    <t>Realizar las acciones de Inspeccion y Vigilancia  a los establecimientos que tienen equipos de Radiaciones Ionizantes en el Departamernto</t>
  </si>
  <si>
    <t xml:space="preserve">Realizar acciones de eduaccion sanitaria y apoyo en la difucsion de las actividades del convenio tripartita de la corporacion punto azul y la gobernacion para la realizacion de las jornadas de recoleccion de residuos posconsumo de medicamentos  en la comunidad en los barrios priorizados por la secreatria de salud. </t>
  </si>
  <si>
    <t>Realizar la vigilancia de la calidad de la calidad de agua en 500 establecimientos considerados de interes sanitario</t>
  </si>
  <si>
    <t xml:space="preserve">Realizar 02 asistencias tecnicas en coordinación con otros programas  insituciones al municipio de Providencia Islas para vigilancia de la calidad de agua </t>
  </si>
  <si>
    <t>3 sesiones del Cotsa departamntal y 9 sesiones de las mesas del Cotsa departamental (3 por cada mesa)</t>
  </si>
  <si>
    <t>Realizar actividades de socializacion y capacitacion sobre los lineamientos y requisitos (normatividad vigente) en aguas de uso recreativo para visitas de inspeccion sanitaria  y cumplimiento de buenas practicas sanitarias a 60 establecimientos de piscinas</t>
  </si>
  <si>
    <t xml:space="preserve">Realizar las acciones de Inspeccion y Vigilancia asi como la revision de documetos PGIRS a 42 generadores de Residuos Hospitalarios en el Departamento de San Andres </t>
  </si>
  <si>
    <t>Realizar acciones de eduaccion sanitaria 
en 300 hogares sobre  procesos de desinfeccion de agua almacenada en tanques y cisternas en la comunidad de  (6) barrios priorizados según el riesgo</t>
  </si>
  <si>
    <t xml:space="preserve">Elaborar y/o actualizar los mapas de riesgo de agua destinada para el consumo humano de los sitemas de potabilizacion de los municipios de san andres y providencia  </t>
  </si>
  <si>
    <t>Participar de las convocatorias de la mesa intersectorial de movilidad para la discusion y toma de desiciones frente a la movilidad en el territorio</t>
  </si>
  <si>
    <t xml:space="preserve">Implementar la estrategia de movilidad saludable, segura y sostenible priorizando en los actores vulnerables niños, niñas, adolescentes y motociclistas, en coordinación con los demás sectores involucrados. </t>
  </si>
  <si>
    <t>Desarrollar una estrategia intersectorial de comunicación para la prevención de la accidentalidad  territorial.</t>
  </si>
  <si>
    <t>Realizar dos (02) jornadas masivas de educacion sanitaria en movilidad saludable dirigida a actores de la via</t>
  </si>
  <si>
    <t>Realizar caracterización del evento generado por incidentes viales y definir cuál es el actor vial más vulnerable en su territorio.</t>
  </si>
  <si>
    <t xml:space="preserve"> Realizar Actividades de Inspección Medios de Transporte vía Aérea  y las Actividades de Inspección Medios de Transporte vía Marítima  
</t>
  </si>
  <si>
    <t xml:space="preserve">NO APLICA </t>
  </si>
  <si>
    <t>IMPLEMENTACIÓN DE LA SALUD PÚBLICA EN EMERGENCIAS Y DESASTRES EN SAN ANDRES, PROVIDENCIA Y SANTA CATALINA.</t>
  </si>
  <si>
    <t>FORTALECIMIENTO DE LA IMPLEMENTACIÓN DE LAS ESTRATEGIAS PARA LAS ENFERMEDADES CRONICAS NO TRANSMISIBLES SAN ANDRES ISLAS</t>
  </si>
  <si>
    <t>Desarrollar capacidades en las IPS y EAPB en la implementación de la ruta de promoción y mantenimiento de la salud para detección temprana de enfermedades crónicas, y manejo de las Guías de Práctica Clínica para la prevención y control de la EPOC, Cáncer, Diabetes, Enfermedad cardiovascular, alteraciones visuales y auditivas.</t>
  </si>
  <si>
    <t xml:space="preserve">MARZO </t>
  </si>
  <si>
    <t>FORTALECIMIENTO DE LA AUTORIDAD SANITARIA EN EL DEPARTAMENTO DE SAN ANDRES, PROVIDENCIA Y SANTA CATALINA ISLAS</t>
  </si>
  <si>
    <t>Seguimiento, Inpección, vigilancia a la Empresa Social del estado (ESE) Clarence Lynd Newball</t>
  </si>
  <si>
    <t>Seguimiento al prpoyecto de ampliación de la infraestructura del Laboratorio de Salud Pública, en cada una de las áreas requeridas para vigilancia y control.</t>
  </si>
  <si>
    <t>Seguimiento al proyecto de la adecuación de la infraestructura del Centro de acopio de biologico con estándares de calidad</t>
  </si>
  <si>
    <t>Seguimiento a la dotación de la infraestructura pública hospitalaria del nivel I, II y II de la isla de San Andres</t>
  </si>
  <si>
    <t>Dotar la infraestructura pública hospitalaria del nivel I, II y II de la isla de San Andres</t>
  </si>
  <si>
    <t>Seguimiento a la adecuación y modificación  y/o ampliación de la infraestructura pública hospitalaria de I, II y III nivel de la isla de San Andres</t>
  </si>
  <si>
    <t>Restaurar, adecuar, modificar y/o ampliar la infraestructura pública hospitalaria de I, II y III nivel de la isla de San Andres</t>
  </si>
  <si>
    <t>Seguimientoal prouyecto de la adecuación y dotación del centro regulador de urgencias.</t>
  </si>
  <si>
    <t>Seguimiento al proyecto de la contrucción, dotación del nuevo hospital de primer nivel de providencia y poner en funcionamiento.</t>
  </si>
  <si>
    <t>Creada</t>
  </si>
  <si>
    <t>Fortalecer en 100% a la autoridad sanitaria con relación a sus capacidades para el cumplimiento de sus objetivos</t>
  </si>
  <si>
    <t>Diseñar e implementar un plan de capacitación del talento humano tanto asistencial en salud como de la dirección territorial de salud</t>
  </si>
  <si>
    <t>Socialización del Modelo de Acción integral territorial MAITE a la comunidad del Departamento Archipiélago de San Andrés, Providencia y Santa Catalina teniendo como base la Atención Primaria en Salud dirigido a la prevención.</t>
  </si>
  <si>
    <t>Notificación y acceso a la articulación permanente con el NUSE 123  donde inicialmente ingresan las llamadas de emergencia las cuales son remitidas al centro de regulación de urgencia emergencia y desastres. Capacitaciones</t>
  </si>
  <si>
    <t>Realizar 21 visitas de asistencias técnica y seguimiento a las 4 IPS que presta el servicio de vacunación (3 c/ IPS) y las 3 EAPB  (2 visitas/cada una) con respecto a lineamientos PAI y visitas de Sistema de información paiweb a las 4 IPS (2 c/ IPS).</t>
  </si>
  <si>
    <t>Gestion de proceso de implementación, supervisión, seguimiento y evaluación de la estrategia de vacunación con COVID – para garantizar el cumplimiento de los lineamientos de vacunación COVID  del Ministerio de Salud y Protección social y otras Jornadas de vacunación.</t>
  </si>
  <si>
    <t>Realizar seguimiento mensual y permanente de esquemas de vacunación en barrios de alto riesgo, en poblacion vulnerable, y vigilancia de eventos inmunoprevenibles</t>
  </si>
  <si>
    <t>Apoyo a la gestión del programa ampliado de inmunizaciones  con énfasis en el proceso de implementación, supervisión, seguimiento y evaluación de la estrategia de vacunación con COVID – para garantizar el cumplimiento de los lineamientos de vacunación COVID del Ministerio de Salud y Protección social y otras Jornadas de vacunación.</t>
  </si>
  <si>
    <t>Apoyo a la gestión del programa ampliado de inmunizaciones  con énfasis en el proceso de implementación, supervisión, seguimiento y evaluación quincenal de la estrategia de vacunación con COVID – para que las IPS  garanticen el cumplimiento de los lineamientos de vacunación COVID del Ministerio de Salud y Protección social y otras Jornadas de vacunación.</t>
  </si>
  <si>
    <t>Realizar la gestion para la compra de insumos para la gestion PAI</t>
  </si>
  <si>
    <t>Gestionar la contratacion de las acciones del PIC  para la informacion, educacion y comunicación en PAI</t>
  </si>
  <si>
    <t>Realizar la gestion para la contratacion de logistica para programa PAI (transporte para acciones operativas y de gestion del PAI)</t>
  </si>
  <si>
    <t>Participar en las convocatorias de capacitacion dal  talento humano para la gestion del programa PAI (Convocatorias del MSPS y otras entidades de orden nacional)</t>
  </si>
  <si>
    <t>Realizar evaluaciones del programa atraves de Encuesta de cobertura y Monitoreos Rapidos de cobertura de acuerdo al Lineamiento del MSPS</t>
  </si>
  <si>
    <t>Gestionar intra institucionalmente  la adecuación de la infraestructura de la red de frio (centro de Acopio de biologicos) Departamental</t>
  </si>
  <si>
    <t xml:space="preserve">Realizar la gestion para la contratación de 1 visita de  mantenimiento de los equipos de red de frio (refrigeradores, aires acondicionados y congeladores, etc)  del centro de acopio de vacunas departamental </t>
  </si>
  <si>
    <t>Realizar 2 asistencia tecnicas al Municipio de Providencia Islas en el año (CALIDAD DEL DATO Y GESTION PAI)</t>
  </si>
  <si>
    <t>1. Porcentaje niños y niñas de 1 año con vacunación de triple viral 2.Cobertura de vacunación de BCG en nacidos vivos.                         3. Cobertura de vacunación con pentavalente (DPT, HB)   3 dosis en niños y niñas menores de 1 año</t>
  </si>
  <si>
    <t>1. Implementar el Programa ampliado  de inmunizaciones.                 2 Implementar  el Programa ampliado  de inmunizaciones para la Cobertura de vacunación de BCG en nacidos vivos. 3. Implementar  el Programa ampliado de inmunizaciones para la Cobertura de vacunación con pentavalente</t>
  </si>
  <si>
    <t>no se si se coloca una columna de observacion que se gestionara con recursos por regalias</t>
  </si>
  <si>
    <r>
      <t xml:space="preserve"> </t>
    </r>
    <r>
      <rPr>
        <b/>
        <sz val="8"/>
        <rFont val="Arial"/>
        <family val="2"/>
      </rPr>
      <t>1</t>
    </r>
    <r>
      <rPr>
        <sz val="8"/>
        <rFont val="Arial"/>
        <family val="2"/>
      </rPr>
      <t xml:space="preserve">. Realizacion de  verificacion e implementacion  del  documeto de SGSST en las empresas del departamento. </t>
    </r>
    <r>
      <rPr>
        <b/>
        <sz val="8"/>
        <rFont val="Arial"/>
        <family val="2"/>
      </rPr>
      <t xml:space="preserve">2 </t>
    </r>
    <r>
      <rPr>
        <sz val="8"/>
        <rFont val="Arial"/>
        <family val="2"/>
      </rPr>
      <t>. Sensibilizar al 50%  de las empresas sobre SGSST manejo de EPP, COVID-19, cancer ocupacional, inclucion de la discapacidad en el ambito laboral, derechos y deberes del trabajador, cancer ocupacional ,ambiente laboral sano..</t>
    </r>
  </si>
  <si>
    <r>
      <rPr>
        <b/>
        <sz val="8"/>
        <rFont val="Arial"/>
        <family val="2"/>
      </rPr>
      <t xml:space="preserve"> 1.</t>
    </r>
    <r>
      <rPr>
        <sz val="8"/>
        <rFont val="Arial"/>
        <family val="2"/>
      </rPr>
      <t xml:space="preserve">Sensibilizar a la poblacion informal  acerca de la importancia de afiliarse aal sistema de seguridad y social y ARL </t>
    </r>
    <r>
      <rPr>
        <b/>
        <sz val="8"/>
        <rFont val="Arial"/>
        <family val="2"/>
      </rPr>
      <t>.2</t>
    </r>
    <r>
      <rPr>
        <sz val="8"/>
        <rFont val="Arial"/>
        <family val="2"/>
      </rPr>
      <t>. Desarrollar acciones de difusión acerca de la actualización normativa para la afiliación de trabajadores al SGRL.</t>
    </r>
  </si>
  <si>
    <t>Fortalecimiento Salud y Ámbito Laboral En San Andrés, Providencia y Santa Catalina</t>
  </si>
  <si>
    <t>Caracterizar demográfica y epidemiológicamente la población trabajadora informal de cada Departamento y Distrito, por cada  agrupación priorizada de actividades económicas definidas en la dimensión de salud y ámbito laboral, incluyendo las variables: Migración de trabajadores y/o cambio de ocupación.</t>
  </si>
  <si>
    <t>Febrero 15 de 2021</t>
  </si>
  <si>
    <t>Diciembre 30 de 2021</t>
  </si>
  <si>
    <t>Saecretaria de Salud</t>
  </si>
  <si>
    <t>Realizar la verificacion de la implementacion del Modelo de Atencion integra en las diferentes entidades de salud y entes gobernamentales del departamento.</t>
  </si>
  <si>
    <t>Realizar sensibilizaciones a la poblacion etnica raizal  sobre  estilos de vida saludable , patologias y  recomendaciones para manejo de la misma,  autocuidado de la salud.</t>
  </si>
  <si>
    <t>Apoyo a los Procesos de Salud en Poblaciones Étnicas del Departamento de San Andrés, Providencia y Santa Catalina</t>
  </si>
  <si>
    <t>IMPLEMENTACIÔN DE UN ESQUEMA EN SALUD DE ENVEJECIMIENTO Y VEJEZ, DISCAPACIDAD Y VICTIMAS DEL COMFLICTO
ARMADO EN SAN ANDRES Y PROVIDENCIA</t>
  </si>
  <si>
    <t>Realizar asistencias técnicas, vigilancia y seguimiento  a las  IPS en temas de personas mayores y vejez conforme a lo dispuesto en cumplimiento de la norma tecnica</t>
  </si>
  <si>
    <t>Realizar asistencia tecnica,al  Municipio de Providencia en vigilancia y seguimiento al cumplimiento de la normas tecnicas en temas de Envejecimiento y Vejez.</t>
  </si>
  <si>
    <t>Realizar Asistencias técnicas, vigilancia y seguimiento a los Centros de Promoción Social, Vida y Día públicos y privados,  para verificar los criterios mínimos de estándares de calidad en todo el Departamento.</t>
  </si>
  <si>
    <t>Promover el Modelo de Envejecimiento Activo y Saludable para Reducir la Dependencia y la Discapacidad en los difererntes grupos poblacionales.</t>
  </si>
  <si>
    <t>Identificar y apoyar entidades, que desarrollan programas para promover el envejecimiento activo y saludable para reducir la dependencia y la discapacidad en los diferentes grupos poblacionales</t>
  </si>
  <si>
    <t>Marzo 2021</t>
  </si>
  <si>
    <t>Diciembre 2021</t>
  </si>
  <si>
    <t>Febrero 2021</t>
  </si>
  <si>
    <t>Realizar una campaña al año, organizada en dos (2) talleres comunitarios en sectores vulnerables de San Andres, sobre el proceso de Certifiacion en Discapacidad que se encuentra en transitoriedad y que deben realizar las IPS certificadas con soporte y respaldo de la Secretaria de Salud, Estrategia de Rehabilitacion Basada en la Comunidad (RBC) y el Registro de Localizacion y Caracterización de Personas con Discapacidad (RLCPD), dentro de la contratacion del PIC con la ESE.</t>
  </si>
  <si>
    <t>Contratacion de PIC con la ESE Hospital Lin Newball, y empresa de publicidad en discapacidad.</t>
  </si>
  <si>
    <t>Realizar vigilancia, Asistencia Tecnica y seguimiento a las IPS en su cumplimiento de la norma tecnica de discapacidad y proceso de certificación de discapacidad</t>
  </si>
  <si>
    <t>Realizar asistencia tecnica,vigilancia y seguimiento al  Municipio de Providencia en  al cumplimiento de la normas tecnicas de discapacidad.</t>
  </si>
  <si>
    <t xml:space="preserve"> Manejo de la plataforma PISIS-SISPRO en  Discapacidad y apoyo en la asistencias técnicas y seguimiento en la Certificación de Discapacidad.</t>
  </si>
  <si>
    <t>Realizar apoyo a la gestión en el proceso del componente de discapacidad.</t>
  </si>
  <si>
    <t>Realizar asistencias técnicas, vigilancia y seguimiento sobre víctimas a IPS y EPS del Departamento y apoyo a la gestión..</t>
  </si>
  <si>
    <t>Realizar intervención a las víctimas del conflicto armado en la implementacion del Protocolo de Atencion Integral en Salud a Victimas del Conflicto Armado el programa PAPSIVI. (Programa de atención psicosocial y salud integral a las víctimas)</t>
  </si>
  <si>
    <t>$32.796.520</t>
  </si>
  <si>
    <t>Asistencia tecnica, vigilancia y seguimiento a las IPS/EAPB en el cumplimiento de la norma tecnica para salud bucal,vigilancia a la exposición de flúor.</t>
  </si>
  <si>
    <t>FORTALECIMIENTO FORTALECIMIENTO DE LA IMPLEMENTACION DE LAS ESTRATEGIAS PARA LAS ENFERMEDADES
CRONICAS NO TRANSMISIBLES. SAN ANDRES</t>
  </si>
  <si>
    <t>Realizar asistencia tecnica,al  Municipio de Providencia en vigilancia y seguimiento al cumplimiento de la normas tecnicas de Salud Bucal.</t>
  </si>
  <si>
    <t>$ 6.000.000</t>
  </si>
  <si>
    <t>$ 3.785.003</t>
  </si>
  <si>
    <t>$ 26.495.021 Honorarios Profesionales</t>
  </si>
  <si>
    <t>$24.058.143 Honorarios Tecnicos</t>
  </si>
  <si>
    <t>Asistencia Tecnica, vigilancia,  vigilancia y seguimiento  en la realización de la estregia  " Soy Generación más Sonriente" y fortalecimiento del programa de Salud Bucal.</t>
  </si>
  <si>
    <t>Contratacion del Plan de Intervenciones Colectivas (PIC) en Salud Bucal,  con la ESE Hospital Lin Newball</t>
  </si>
  <si>
    <t>$31.222.440</t>
  </si>
  <si>
    <t>3.1.1.4.5</t>
  </si>
  <si>
    <t>3.1.1.4.6</t>
  </si>
  <si>
    <t>3.1.1.4.7</t>
  </si>
  <si>
    <t>3.1.1.4.8</t>
  </si>
  <si>
    <t>3.1.1.4.9</t>
  </si>
  <si>
    <t>3.1.1.4.10</t>
  </si>
  <si>
    <t>3.1.1.4.11</t>
  </si>
  <si>
    <t>3.1.1.4.12</t>
  </si>
  <si>
    <t>3.1.1.4.13</t>
  </si>
  <si>
    <t>Realizar asistencia técnica, asesoría y acompañamiento al Archipiélago de San Andrés, Providencia y Santa Catalina Isla en los eventos sujetos a vigilancia</t>
  </si>
  <si>
    <t>Ejecutar mensualmente la correspondencia SIVIGILA - EEVV-LSPD-PROGRAMA, para garantizar el ingreso del 100% de los casos al sistema de información</t>
  </si>
  <si>
    <t>Implementar y fortalecer las acciones de Vigilancia en Salud Publica</t>
  </si>
  <si>
    <t>Articular los programas/estrategias intersectorial para el abordaje integral del control de la tuberculosis y lepra. (Incluye la articulación con las EPS)</t>
  </si>
  <si>
    <t>Realizar Búsquedas Activas Comunitarias e investigación de campo de los casos notificados de tuberculosisal SIVIGILA</t>
  </si>
  <si>
    <t>"PREVENCION DISMIMUIR LA INCIDENCIA DE EVENTOS EN ENFERMEDADES TRANSMISIBLES Y LAS ZOONOSIS T000 EL DEPARTAMENTO, SAN ANDRES"</t>
  </si>
  <si>
    <t>FORTALECIMIENTO DE LA AUTORIDAD SANITARIA EN EL DEPARTAMENTO DE SAN ANDRES ISLA</t>
  </si>
  <si>
    <t>Vigilancia de eventos de interés en salud por el Laboratorio de Salud Publica ( Insumos, Equipos, fortalecimiento de capacidades, Asistencia Técnica,
Capacitaciones, evaluaciones externas del desempeño, asistencia a reuniones nacionales, referencia y contrareferencia)</t>
  </si>
  <si>
    <t>Implementar Sistema de Gestión de Calidad acorde a   la norma ISO/IEC 17025 de 2017  para la acreditacion del LSP</t>
  </si>
  <si>
    <t>realizar 8 visitas de asistencia tecnica y seguimiento a la adopción y adaptación de los protocolos de atención en salud con enfoque de genero</t>
  </si>
  <si>
    <t xml:space="preserve">  garantizar la afiliación de las mujeres ictimas de violencia O13uur sus hijos e hijas. Brinadrar información a la población en general sobre las rutas de atención a violencias basadas en genero…. Desarrollar e implementar acciones de prevención y atención de las violencias y los factores que exacerban y las mantienen</t>
  </si>
  <si>
    <t>Covocar a los diferentes sectores e instituciones y de la sociedad civil para trazar de manera conjunta y articulada acciones sectoriales, transectoriales y comunitaria en pro a disminuir los indices de embarazo en la adolescencia en el departamento</t>
  </si>
  <si>
    <t>Gestionar y Promover alianza estrategica entre entidades del nivel nacional para el fortalecimiento de la salud sexual y reproductiva en el departamento.</t>
  </si>
  <si>
    <t xml:space="preserve">Secretaría de Salud </t>
  </si>
  <si>
    <t>20.00.0000</t>
  </si>
  <si>
    <t>0</t>
  </si>
  <si>
    <t>Captación, identificación y canalización  a los servicios de salud sexual y reproductiva a 450 gestantes para sus controles prenatales y realizar educación en salud en: signos de alarma durante el embarazo, signos de alarma obstetricos por Coronavirus (covid-19), importancia y adherencia a controles prenatales, cuidados durante el embarazo, después del parto y el  cuidado del recién nacido, prevención de ITS/VIH y sifilis gestacional y congenita, lactancia materna exclusiva y extensiva, alimentación complementaria despues de los seis meses, derechos sexuales y derechos reproductivos, derechos en salud para reducir Morbilidad Materna Extrema (MME), Mortalidad Marterna (MM), Mortalidad Perinatal y Neonatal (MPN) en 3 sectores (San Luis, Loma y Centro) considerados de alta vulnerabilidad en zona rural y urbana del departamento.</t>
  </si>
  <si>
    <t xml:space="preserve">Realización de 24 sesiones educativas en salud, con adolescentes y/o jóvenes entre los 10 a 24 años de edad, sobre prevención del embarazo adolescente, acceso efectivo a métodos anticonceptivos modernos (especialmente métodos de larga duración – DIU – Implantes), interrupción voluntaria del embarazo (Sentencia C-355 DE 2006), la promoción a los serviicios de salud de adolescentes a jovenes al SGSSS Morbilidad Materna Extrema (MME), Mortalidad Marterna (MM), Mortalidad Perinatal y Neonatal (MPN) </t>
  </si>
  <si>
    <t xml:space="preserve">Realizar asistencia tecnica, monitoreo, seguimiento sistematico y evaluación que garantice la prestación de servicio en salud en el marco de la ruta de atención en salud materno perinatal en EPS e IPS del deparmento.  </t>
  </si>
  <si>
    <t>Realización de 24 actividades educativas en salud dirigido a mujeres en edad fertil entre los (13 a 49 años de edad) sobre: Consulta preconcepcional desarrolando las siguientes tematicas: Autocuidado, embarazo, signos de alarma en el embarazo , controles prenatales, vacunación, examenes paraclinicos, habitos saludables y ejercicio, implicaciones de las ITS/VIH  antes y durante el embarazo, enfermedades durante el embarazo, implicaciones del alcohol y sustancias psicoactivas durante el embarazo, nutrición equilibrada y consejo sobre suplementos con ácido fólico antes y durante el embarazo, violencia basada en genero (incluye violencia intrafamiliar y de pareja) y violencias sexuales, interrupción del embarazo (IVE) sentencia C-355 de 2006, planificación familiar/anticoncepcion, derechos sexuales y derechos reproductivos y derechos en salud etc., para mejorar el resultado perinatal y disminuir la morbilidad materno-fetal a través de charlas grupales y/o conversatorios en 3 sectores (San Luis, Loma y Centro) en zona rural y urbana, considerados de alta vulnerabilidad.</t>
  </si>
  <si>
    <t>Adquisición y entrega de 15.000 condones masculinos con intervención en educación en salud para la prevención del VIH Sida y otras ITS, en el marco de cinco (05) jornadas de salud en el entorno comunitario de los sectores/barrios rurales y urbanos del departamento.</t>
  </si>
  <si>
    <t>Realización y entrega de 1080 pruebas rápidas para el tamizaje de VIH /Sida (HIV 4ta generación - 30 test) en población general incluye poblaciones claves, prioritarias y de mayor contexto de vulnerabilidad como. población privada de la libertad, hombres que tienen sexo con hombres (HSH), hombres gais, adolescentes, mujeres trans, población en situación de calle, mujeres trabajadoras sexuales y mujeres en contexto de vulnerabilidad, en el marco de cinco (05) jornadas de salud.</t>
  </si>
  <si>
    <t xml:space="preserve">Contratación de talento para realizar acciones de vigilancia, monitoreo y seguimiento a las ITS/VIH-SIDA y el desarrollo de capacidades del talento humano en salud en el Departamento. </t>
  </si>
  <si>
    <t>Fortalecimiento de la salud sexual y reproductiva y la promoción de los derechos sexuales y reproductivos en el departamento Archipiélago de San Andrés, Caribe San Andrés.</t>
  </si>
  <si>
    <t>Difusión de cuatro (4) jingle publicitario para medio de comunicación radial en: Prevención de violencia sexual de niños, niñas y adolescentes énfasis en la promoción de la  rutas de atención  en salud de la violencia sexual y la prevención del embarazo en la adolescencia énfasis en la promoción del protocolo de la atención de la menor de 15 años embarazada durante la emergencia sanitaria por Coronavirus COVID-19 y durante la Post pandemia.</t>
  </si>
  <si>
    <t xml:space="preserve">Contratación de talento humano para realizar desarrollo de capacidades y asistencia tecnica, monitoreo, seguimiento y evaluación retrospectivo de las violencias basadas en genero (VBG) y violencias sexuales al SGSSS en el departamento.  </t>
  </si>
  <si>
    <t>Realización de actividades educativas en salud dirigido a mujeres en edad fertil entre los (10 a 49 años de edad) sobre prevención de violencia basada en genero (incluye violencia intrafamiliar y de pareja), violencias sexuales y derechos sexuales y derechos reproductivos y derechos en salud etc.</t>
  </si>
  <si>
    <t>Difusión y/o emisión de dos (2) comercial de televisión en idioma españor e ingles para promover entornos saludables, protectores y relaciones igualitarias dirigido a la prevención de las violencias de género (físico, psicologico y sexual) en entorno hogar y comunitario durante la emergencia sanitaria por Coronavirus COVID-19 y la Post Pandemia.</t>
  </si>
  <si>
    <t>Desarrollo de capacidades al talento humano  en salud para la certificación en atención integral en salud y forense para vicitmas de violencias sexuales</t>
  </si>
  <si>
    <t xml:space="preserve">Implementación de estrategias de prevención, promoción y atención para el abordaje de la violencia de género y sexual en el Departamento Archipiélago de San Andrés, Providencia y Santa Catalina, San Andrés </t>
  </si>
  <si>
    <t>Establecer el contrato de subsicdio a la oferta con la ESE del Hospital Departaental.</t>
  </si>
  <si>
    <t>Subsidio a la oferta</t>
  </si>
  <si>
    <t>C</t>
  </si>
  <si>
    <t xml:space="preserve">Otros gastos en salud - Subcuenta de prestación de servicios      </t>
  </si>
  <si>
    <t>Contratación del Plan de Intervenciones Colectivas Pic con la ESE Hospital  Deparatamentoal de San Andres, providencia y Santa Catalina</t>
  </si>
  <si>
    <t>Seguimiento a los actores del SGSSS, en la atención en salud integral a niños, niñas y adolescentes.</t>
  </si>
  <si>
    <t>fortalecimiento de las acciones de IVC de Seguridad Alimentaria y Nutricional del Departamento. Todo el Departamento, San Andrés, Caribe</t>
  </si>
  <si>
    <t>Desarrollar  capacidades de seguridad alimentaria y nutricional  en el compes 113  para la construccion de planes de accion de Seguridad Alimentaria y Nutricional dirigido al municipios del departamento.</t>
  </si>
  <si>
    <t>Desarrollar Campañas de información y educación en el municipios y el Departamento  Sobre la promoción del Plato saludable, haciendo uso de los medios masivos de comunicación</t>
  </si>
  <si>
    <t>Realizar  canalizacion y seguimiento a la atencion al 100% de los niños identificados con bajo peso al nacer o  en menores de 5 años con  algun grado de desnutricion hasta lograr su recuperacion en el municipios y el departamento</t>
  </si>
  <si>
    <t xml:space="preserve">acompañanamiento tecnico y seguimiento a las EPS,IPS en las estrategias dirigidas a favorecer la salud infantil de las enfermedades emergente remergentes y Desatendidas </t>
  </si>
  <si>
    <t>realizar  COVECOM   en el entorno comunitario de las practicas claves de AIEPI  en el departamento</t>
  </si>
  <si>
    <t xml:space="preserve">realizar jornada de desparacitacion  antihelmintica masiva  en el marco de quimioterapia  preventiva antihelmintica en niños de 5 a 14 años </t>
  </si>
  <si>
    <t>IMPLEMENTACIÓN DESARROLLO INTEGRAL DE NIÑAS, NIÑOS Y ADOLESCENTES TODO EL DEPARTAMENTO, CARIBE SAN ANDRES.</t>
  </si>
  <si>
    <t>RP - SGP - TRANSFERENCIAS NACIONALES</t>
  </si>
  <si>
    <t>Regular las urgencias y emergencias en salud que ocurren en el departamento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</si>
</sst>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6" formatCode="&quot;$&quot;\ #,##0;[Red]\-&quot;$&quot;\ #,##0"/>
    <numFmt numFmtId="42" formatCode="_-&quot;$&quot;\ * #,##0_-;\-&quot;$&quot;\ * #,##0_-;_-&quot;$&quot;\ * &quot;-&quot;_-;_-@_-"/>
    <numFmt numFmtId="41" formatCode="_-* #,##0_-;\-* #,##0_-;_-* &quot;-&quot;_-;_-@_-"/>
    <numFmt numFmtId="164" formatCode="_(* #,##0_);_(* \(#,##0\);_(* &quot;-&quot;_);_(@_)"/>
    <numFmt numFmtId="165" formatCode="_(&quot;$&quot;\ * #,##0.00_);_(&quot;$&quot;\ * \(#,##0.00\);_(&quot;$&quot;\ * &quot;-&quot;??_);_(@_)"/>
    <numFmt numFmtId="166" formatCode="_(* #,##0.00_);_(* \(#,##0.00\);_(* &quot;-&quot;??_);_(@_)"/>
    <numFmt numFmtId="167" formatCode="_(&quot;$&quot;\ * #,##0_);_(&quot;$&quot;\ * \(#,##0\);_(&quot;$&quot;\ * &quot;-&quot;??_);_(@_)"/>
    <numFmt numFmtId="168" formatCode="&quot;$&quot;\ #,##0.00"/>
    <numFmt numFmtId="169" formatCode="&quot;$&quot;\ #,##0"/>
    <numFmt numFmtId="170" formatCode="&quot;$&quot;#,##0_);[Red]\(&quot;$&quot;#,##0\)"/>
  </numFmts>
  <fonts count="23" x14ac:knownFonts="1">
    <font>
      <sz val="11"/>
      <color theme="1"/>
      <name val="Calibri"/>
      <family val="2"/>
      <scheme val="minor"/>
    </font>
    <font>
      <sz val="11"/>
      <color theme="1"/>
      <name val="Calibri"/>
      <family val="2"/>
      <scheme val="minor"/>
    </font>
    <font>
      <b/>
      <sz val="11"/>
      <color theme="1"/>
      <name val="Calibri"/>
      <family val="2"/>
      <scheme val="minor"/>
    </font>
    <font>
      <sz val="14"/>
      <color theme="1"/>
      <name val="Calibri"/>
      <family val="2"/>
      <scheme val="minor"/>
    </font>
    <font>
      <b/>
      <sz val="14"/>
      <color theme="1"/>
      <name val="Calibri"/>
      <family val="2"/>
      <scheme val="minor"/>
    </font>
    <font>
      <b/>
      <sz val="9"/>
      <color theme="1"/>
      <name val="Calibri"/>
      <family val="2"/>
      <scheme val="minor"/>
    </font>
    <font>
      <b/>
      <sz val="9"/>
      <color indexed="81"/>
      <name val="Tahoma"/>
      <family val="2"/>
    </font>
    <font>
      <sz val="9"/>
      <color indexed="81"/>
      <name val="Tahoma"/>
      <family val="2"/>
    </font>
    <font>
      <sz val="8"/>
      <color rgb="FF000000"/>
      <name val="Arial"/>
      <family val="2"/>
    </font>
    <font>
      <sz val="8"/>
      <color theme="1"/>
      <name val="Arial"/>
      <family val="2"/>
    </font>
    <font>
      <sz val="12"/>
      <color theme="1"/>
      <name val="Calibri"/>
      <family val="2"/>
      <scheme val="minor"/>
    </font>
    <font>
      <b/>
      <sz val="8"/>
      <color theme="1"/>
      <name val="Arial"/>
      <family val="2"/>
    </font>
    <font>
      <sz val="8"/>
      <name val="Arial"/>
      <family val="2"/>
    </font>
    <font>
      <b/>
      <sz val="8"/>
      <name val="Arial"/>
      <family val="2"/>
    </font>
    <font>
      <sz val="11"/>
      <name val="Arial"/>
      <family val="2"/>
    </font>
    <font>
      <sz val="11"/>
      <color rgb="FF000000"/>
      <name val="Arial"/>
      <family val="2"/>
    </font>
    <font>
      <sz val="8"/>
      <color theme="1"/>
      <name val="Calibri"/>
      <family val="2"/>
      <scheme val="minor"/>
    </font>
    <font>
      <sz val="10"/>
      <color indexed="8"/>
      <name val="Times New Roman"/>
      <family val="1"/>
    </font>
    <font>
      <sz val="10"/>
      <name val="Calibri"/>
      <family val="2"/>
      <scheme val="minor"/>
    </font>
    <font>
      <sz val="11"/>
      <name val="Calibri"/>
      <family val="2"/>
    </font>
    <font>
      <sz val="8"/>
      <name val="Calibri"/>
      <family val="2"/>
    </font>
    <font>
      <sz val="9"/>
      <color theme="1"/>
      <name val="Calibri"/>
      <family val="2"/>
      <scheme val="minor"/>
    </font>
    <font>
      <sz val="10"/>
      <name val="Arial"/>
      <family val="2"/>
    </font>
  </fonts>
  <fills count="7">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theme="7" tint="0.39997558519241921"/>
        <bgColor indexed="64"/>
      </patternFill>
    </fill>
    <fill>
      <patternFill patternType="solid">
        <fgColor rgb="FFFFFF00"/>
        <bgColor indexed="64"/>
      </patternFill>
    </fill>
    <fill>
      <patternFill patternType="solid">
        <fgColor theme="0"/>
        <bgColor indexed="9"/>
      </patternFill>
    </fill>
  </fills>
  <borders count="2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s>
  <cellStyleXfs count="9">
    <xf numFmtId="0" fontId="0" fillId="0" borderId="0"/>
    <xf numFmtId="42"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10" fillId="0" borderId="0"/>
    <xf numFmtId="164" fontId="1" fillId="0" borderId="0" applyFont="0" applyFill="0" applyBorder="0" applyAlignment="0" applyProtection="0"/>
    <xf numFmtId="41" fontId="1" fillId="0" borderId="0" applyFont="0" applyFill="0" applyBorder="0" applyAlignment="0" applyProtection="0"/>
    <xf numFmtId="0" fontId="19" fillId="0" borderId="0"/>
    <xf numFmtId="0" fontId="22" fillId="0" borderId="0"/>
  </cellStyleXfs>
  <cellXfs count="494">
    <xf numFmtId="0" fontId="0" fillId="0" borderId="0" xfId="0"/>
    <xf numFmtId="0" fontId="3" fillId="0" borderId="0" xfId="0" applyFont="1" applyAlignment="1">
      <alignment vertical="center" wrapText="1"/>
    </xf>
    <xf numFmtId="0" fontId="2" fillId="0" borderId="0" xfId="0" applyFont="1" applyAlignment="1">
      <alignment horizontal="center" wrapText="1"/>
    </xf>
    <xf numFmtId="0" fontId="0" fillId="0" borderId="0" xfId="0" applyAlignment="1">
      <alignment horizontal="left" vertical="center" wrapText="1"/>
    </xf>
    <xf numFmtId="0" fontId="0" fillId="0" borderId="0" xfId="0" applyAlignment="1">
      <alignment vertical="center" wrapText="1"/>
    </xf>
    <xf numFmtId="42" fontId="0" fillId="0" borderId="0" xfId="1" applyFont="1" applyAlignment="1">
      <alignment horizontal="right" vertical="center" wrapText="1"/>
    </xf>
    <xf numFmtId="0" fontId="0" fillId="0" borderId="0" xfId="0" applyAlignment="1">
      <alignment horizontal="center" vertical="center" wrapText="1"/>
    </xf>
    <xf numFmtId="0" fontId="2" fillId="3" borderId="0" xfId="0" applyFont="1" applyFill="1"/>
    <xf numFmtId="0" fontId="2" fillId="4" borderId="0" xfId="0" applyFont="1" applyFill="1" applyAlignment="1">
      <alignment horizontal="center" wrapText="1"/>
    </xf>
    <xf numFmtId="0" fontId="0" fillId="4" borderId="0" xfId="0" applyFill="1" applyAlignment="1">
      <alignment horizontal="left" vertical="center" wrapText="1"/>
    </xf>
    <xf numFmtId="0" fontId="0" fillId="4" borderId="0" xfId="0" applyFill="1" applyAlignment="1">
      <alignment vertical="center" wrapText="1"/>
    </xf>
    <xf numFmtId="42" fontId="0" fillId="4" borderId="0" xfId="1" applyFont="1" applyFill="1" applyAlignment="1">
      <alignment horizontal="right" vertical="center" wrapText="1"/>
    </xf>
    <xf numFmtId="0" fontId="0" fillId="4" borderId="0" xfId="0" applyFill="1" applyAlignment="1">
      <alignment horizontal="center" vertical="center" wrapText="1"/>
    </xf>
    <xf numFmtId="0" fontId="2" fillId="4" borderId="4" xfId="0" applyFont="1" applyFill="1" applyBorder="1" applyAlignment="1">
      <alignment horizontal="center" vertical="center" wrapText="1"/>
    </xf>
    <xf numFmtId="167" fontId="8" fillId="0" borderId="2" xfId="3" applyNumberFormat="1" applyFont="1" applyFill="1" applyBorder="1" applyAlignment="1" applyProtection="1">
      <alignment horizontal="center" vertical="center" wrapText="1"/>
    </xf>
    <xf numFmtId="0" fontId="9" fillId="0" borderId="2" xfId="0" applyFont="1" applyFill="1" applyBorder="1" applyAlignment="1">
      <alignment vertical="center" wrapText="1"/>
    </xf>
    <xf numFmtId="165" fontId="9" fillId="0" borderId="2" xfId="0" applyNumberFormat="1" applyFont="1" applyFill="1" applyBorder="1" applyAlignment="1">
      <alignment vertical="center"/>
    </xf>
    <xf numFmtId="0" fontId="9" fillId="0" borderId="2" xfId="0" applyFont="1" applyBorder="1" applyAlignment="1">
      <alignment horizontal="left" vertical="center" wrapText="1"/>
    </xf>
    <xf numFmtId="0" fontId="9" fillId="3" borderId="2" xfId="0" applyFont="1" applyFill="1" applyBorder="1" applyAlignment="1">
      <alignment horizontal="left" vertical="center" wrapText="1"/>
    </xf>
    <xf numFmtId="0" fontId="9" fillId="0" borderId="2" xfId="0" applyFont="1" applyFill="1" applyBorder="1" applyAlignment="1">
      <alignment horizontal="left" vertical="center" wrapText="1"/>
    </xf>
    <xf numFmtId="1" fontId="9" fillId="0" borderId="2" xfId="1" applyNumberFormat="1" applyFont="1" applyBorder="1" applyAlignment="1">
      <alignment horizontal="center" vertical="center" wrapText="1"/>
    </xf>
    <xf numFmtId="0" fontId="9" fillId="0" borderId="2" xfId="0" applyFont="1" applyFill="1" applyBorder="1" applyAlignment="1">
      <alignment horizontal="left" vertical="top" wrapText="1"/>
    </xf>
    <xf numFmtId="0" fontId="9" fillId="0" borderId="2" xfId="0" applyFont="1" applyFill="1" applyBorder="1" applyAlignment="1">
      <alignment horizontal="center" vertical="center"/>
    </xf>
    <xf numFmtId="166" fontId="9" fillId="0" borderId="2" xfId="2" applyFont="1" applyFill="1" applyBorder="1" applyAlignment="1">
      <alignment horizontal="center" vertical="center"/>
    </xf>
    <xf numFmtId="167" fontId="9" fillId="0" borderId="2" xfId="3" applyNumberFormat="1" applyFont="1" applyFill="1" applyBorder="1" applyAlignment="1">
      <alignment horizontal="center" vertical="center"/>
    </xf>
    <xf numFmtId="42" fontId="9" fillId="0" borderId="2" xfId="1" applyFont="1" applyBorder="1" applyAlignment="1">
      <alignment horizontal="left" vertical="center" wrapText="1"/>
    </xf>
    <xf numFmtId="167" fontId="9" fillId="0" borderId="3" xfId="3" applyNumberFormat="1" applyFont="1" applyFill="1" applyBorder="1" applyAlignment="1">
      <alignment horizontal="center" vertical="center"/>
    </xf>
    <xf numFmtId="0" fontId="9" fillId="0" borderId="2" xfId="0" applyFont="1" applyBorder="1" applyAlignment="1">
      <alignment horizontal="center" vertical="center" wrapText="1"/>
    </xf>
    <xf numFmtId="9" fontId="9" fillId="0" borderId="2" xfId="0" applyNumberFormat="1" applyFont="1" applyFill="1" applyBorder="1" applyAlignment="1">
      <alignment horizontal="center" vertical="center"/>
    </xf>
    <xf numFmtId="169" fontId="9" fillId="0" borderId="2" xfId="2" applyNumberFormat="1" applyFont="1" applyFill="1" applyBorder="1" applyAlignment="1">
      <alignment horizontal="center" vertical="center"/>
    </xf>
    <xf numFmtId="0" fontId="12" fillId="0" borderId="2" xfId="0" applyFont="1" applyFill="1" applyBorder="1" applyAlignment="1">
      <alignment wrapText="1"/>
    </xf>
    <xf numFmtId="0" fontId="9" fillId="3" borderId="2" xfId="0" applyNumberFormat="1" applyFont="1" applyFill="1" applyBorder="1" applyAlignment="1" applyProtection="1">
      <alignment vertical="center" wrapText="1"/>
    </xf>
    <xf numFmtId="169" fontId="9" fillId="0" borderId="2" xfId="0" applyNumberFormat="1" applyFont="1" applyBorder="1" applyAlignment="1">
      <alignment vertical="center"/>
    </xf>
    <xf numFmtId="0" fontId="9" fillId="0" borderId="2" xfId="0" applyFont="1" applyBorder="1"/>
    <xf numFmtId="0" fontId="9" fillId="0" borderId="2" xfId="0" applyFont="1" applyBorder="1" applyAlignment="1">
      <alignment vertical="center"/>
    </xf>
    <xf numFmtId="0" fontId="12" fillId="0" borderId="2" xfId="0" applyFont="1" applyFill="1" applyBorder="1" applyAlignment="1">
      <alignment vertical="top" wrapText="1"/>
    </xf>
    <xf numFmtId="0" fontId="9" fillId="3" borderId="2" xfId="0" applyNumberFormat="1" applyFont="1" applyFill="1" applyBorder="1" applyAlignment="1">
      <alignment vertical="center" wrapText="1"/>
    </xf>
    <xf numFmtId="0" fontId="12" fillId="0" borderId="2" xfId="0" applyNumberFormat="1" applyFont="1" applyBorder="1" applyAlignment="1">
      <alignment horizontal="center" vertical="top" wrapText="1"/>
    </xf>
    <xf numFmtId="168" fontId="9" fillId="0" borderId="2" xfId="0" applyNumberFormat="1" applyFont="1" applyBorder="1" applyAlignment="1">
      <alignment vertical="center" wrapText="1"/>
    </xf>
    <xf numFmtId="42" fontId="9" fillId="0" borderId="2" xfId="1" applyFont="1" applyBorder="1" applyAlignment="1">
      <alignment horizontal="left" wrapText="1"/>
    </xf>
    <xf numFmtId="9" fontId="9" fillId="0" borderId="2" xfId="1" applyNumberFormat="1" applyFont="1" applyBorder="1" applyAlignment="1">
      <alignment horizontal="center" vertical="center" wrapText="1"/>
    </xf>
    <xf numFmtId="0" fontId="9" fillId="3" borderId="6"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3" xfId="0" applyFont="1" applyFill="1" applyBorder="1" applyAlignment="1">
      <alignment horizontal="center" vertical="center" wrapText="1"/>
    </xf>
    <xf numFmtId="14" fontId="9" fillId="3" borderId="2" xfId="0" applyNumberFormat="1"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0" borderId="3" xfId="0" applyFont="1" applyFill="1" applyBorder="1" applyAlignment="1">
      <alignment horizontal="center" vertical="center"/>
    </xf>
    <xf numFmtId="169" fontId="9" fillId="0" borderId="3" xfId="2" applyNumberFormat="1" applyFont="1" applyFill="1" applyBorder="1" applyAlignment="1">
      <alignment horizontal="center" vertical="center"/>
    </xf>
    <xf numFmtId="0" fontId="9" fillId="0" borderId="3" xfId="0" applyFont="1" applyFill="1" applyBorder="1" applyAlignment="1">
      <alignment horizontal="left" vertical="center" wrapText="1"/>
    </xf>
    <xf numFmtId="9" fontId="9" fillId="3" borderId="2" xfId="0" applyNumberFormat="1" applyFont="1" applyFill="1" applyBorder="1" applyAlignment="1">
      <alignment horizontal="center" vertical="center"/>
    </xf>
    <xf numFmtId="0" fontId="9" fillId="3" borderId="2" xfId="0" applyFont="1" applyFill="1" applyBorder="1" applyAlignment="1">
      <alignment horizontal="center" vertical="center"/>
    </xf>
    <xf numFmtId="0" fontId="11" fillId="0" borderId="2" xfId="0" applyFont="1" applyBorder="1" applyAlignment="1">
      <alignment horizontal="center" vertical="center" wrapText="1"/>
    </xf>
    <xf numFmtId="42" fontId="11" fillId="0" borderId="2" xfId="1" applyFont="1" applyBorder="1" applyAlignment="1">
      <alignment horizontal="center" wrapText="1"/>
    </xf>
    <xf numFmtId="0" fontId="11" fillId="0" borderId="3" xfId="0" applyFont="1" applyBorder="1" applyAlignment="1">
      <alignment horizontal="center" vertical="center" wrapText="1"/>
    </xf>
    <xf numFmtId="0" fontId="11" fillId="0" borderId="0" xfId="0" applyFont="1" applyAlignment="1">
      <alignment horizontal="center" wrapText="1"/>
    </xf>
    <xf numFmtId="0" fontId="11" fillId="0" borderId="0" xfId="0" applyFont="1" applyAlignment="1">
      <alignment horizontal="left" vertical="center" wrapText="1"/>
    </xf>
    <xf numFmtId="0" fontId="11" fillId="3" borderId="0" xfId="0" applyFont="1" applyFill="1"/>
    <xf numFmtId="0" fontId="9" fillId="3" borderId="7" xfId="0" applyNumberFormat="1" applyFont="1" applyFill="1" applyBorder="1" applyAlignment="1" applyProtection="1">
      <alignment vertical="center" wrapText="1"/>
    </xf>
    <xf numFmtId="0" fontId="9" fillId="0" borderId="0" xfId="0" applyFont="1" applyAlignment="1">
      <alignment horizontal="center" vertical="center" wrapText="1"/>
    </xf>
    <xf numFmtId="169" fontId="12" fillId="3" borderId="2" xfId="3" applyNumberFormat="1" applyFont="1" applyFill="1" applyBorder="1" applyAlignment="1" applyProtection="1">
      <alignment horizontal="center" vertical="center"/>
    </xf>
    <xf numFmtId="0" fontId="9" fillId="5" borderId="0" xfId="0" applyFont="1" applyFill="1" applyAlignment="1">
      <alignment horizontal="center" vertical="center" wrapText="1"/>
    </xf>
    <xf numFmtId="0" fontId="12" fillId="0" borderId="2" xfId="0" applyNumberFormat="1" applyFont="1" applyBorder="1" applyAlignment="1">
      <alignment horizontal="center" vertical="center" wrapText="1"/>
    </xf>
    <xf numFmtId="0" fontId="9" fillId="0" borderId="2" xfId="0" applyFont="1" applyFill="1" applyBorder="1" applyAlignment="1">
      <alignment vertical="top" wrapText="1"/>
    </xf>
    <xf numFmtId="169" fontId="9" fillId="0" borderId="2" xfId="0" applyNumberFormat="1" applyFont="1" applyBorder="1"/>
    <xf numFmtId="169" fontId="9" fillId="0" borderId="3" xfId="0" applyNumberFormat="1" applyFont="1" applyBorder="1" applyAlignment="1">
      <alignment horizontal="center" vertical="center" wrapText="1"/>
    </xf>
    <xf numFmtId="0" fontId="12" fillId="0" borderId="2" xfId="0" applyFont="1" applyFill="1" applyBorder="1" applyAlignment="1">
      <alignment horizontal="left" vertical="top" wrapText="1"/>
    </xf>
    <xf numFmtId="0" fontId="9" fillId="0" borderId="1" xfId="0" applyFont="1" applyFill="1" applyBorder="1" applyAlignment="1">
      <alignment vertical="top" wrapText="1"/>
    </xf>
    <xf numFmtId="169" fontId="9" fillId="0" borderId="2" xfId="0" applyNumberFormat="1" applyFont="1" applyBorder="1" applyAlignment="1">
      <alignment horizontal="right" vertical="center"/>
    </xf>
    <xf numFmtId="169" fontId="9" fillId="3" borderId="2" xfId="0" applyNumberFormat="1" applyFont="1" applyFill="1" applyBorder="1" applyAlignment="1">
      <alignment horizontal="center" vertical="center"/>
    </xf>
    <xf numFmtId="169" fontId="9" fillId="0" borderId="2" xfId="0" applyNumberFormat="1" applyFont="1" applyBorder="1" applyAlignment="1">
      <alignment horizontal="center" vertical="center"/>
    </xf>
    <xf numFmtId="169" fontId="9" fillId="3" borderId="2" xfId="0" applyNumberFormat="1" applyFont="1" applyFill="1" applyBorder="1" applyAlignment="1">
      <alignment vertical="center"/>
    </xf>
    <xf numFmtId="0" fontId="12" fillId="0" borderId="4" xfId="0" applyFont="1" applyFill="1" applyBorder="1" applyAlignment="1">
      <alignment horizontal="left" vertical="top" wrapText="1"/>
    </xf>
    <xf numFmtId="0" fontId="12" fillId="0" borderId="2" xfId="0" applyFont="1" applyFill="1" applyBorder="1" applyAlignment="1">
      <alignment vertical="center" wrapText="1"/>
    </xf>
    <xf numFmtId="0" fontId="12" fillId="0" borderId="2" xfId="0" applyNumberFormat="1" applyFont="1" applyFill="1" applyBorder="1" applyAlignment="1">
      <alignment vertical="center" wrapText="1"/>
    </xf>
    <xf numFmtId="0" fontId="12" fillId="0" borderId="7" xfId="0" applyFont="1" applyFill="1" applyBorder="1" applyAlignment="1">
      <alignment vertical="center" wrapText="1"/>
    </xf>
    <xf numFmtId="0" fontId="9" fillId="0" borderId="1" xfId="0" applyNumberFormat="1" applyFont="1" applyFill="1" applyBorder="1" applyAlignment="1" applyProtection="1">
      <alignment horizontal="left" vertical="top" wrapText="1"/>
    </xf>
    <xf numFmtId="0" fontId="9" fillId="0" borderId="2" xfId="0" applyNumberFormat="1" applyFont="1" applyFill="1" applyBorder="1" applyAlignment="1" applyProtection="1">
      <alignment vertical="center" wrapText="1"/>
    </xf>
    <xf numFmtId="0" fontId="12" fillId="0" borderId="8" xfId="0" applyFont="1" applyFill="1" applyBorder="1" applyAlignment="1">
      <alignment horizontal="left" vertical="top" wrapText="1"/>
    </xf>
    <xf numFmtId="1" fontId="11" fillId="0" borderId="2" xfId="1" applyNumberFormat="1" applyFont="1" applyBorder="1" applyAlignment="1">
      <alignment horizontal="center" vertical="center" wrapText="1"/>
    </xf>
    <xf numFmtId="0" fontId="9" fillId="0" borderId="2" xfId="0" applyFont="1" applyFill="1" applyBorder="1" applyAlignment="1">
      <alignment vertical="center"/>
    </xf>
    <xf numFmtId="0" fontId="9" fillId="0" borderId="2" xfId="0" applyFont="1" applyFill="1" applyBorder="1" applyAlignment="1">
      <alignment wrapText="1"/>
    </xf>
    <xf numFmtId="0" fontId="9" fillId="0" borderId="2" xfId="0" applyNumberFormat="1" applyFont="1" applyBorder="1" applyAlignment="1" applyProtection="1">
      <alignment wrapText="1"/>
    </xf>
    <xf numFmtId="42" fontId="9" fillId="0" borderId="2" xfId="1" applyFont="1" applyBorder="1" applyAlignment="1">
      <alignment horizontal="right" vertical="center" wrapText="1"/>
    </xf>
    <xf numFmtId="14" fontId="9" fillId="0" borderId="2" xfId="0" applyNumberFormat="1" applyFont="1" applyBorder="1" applyAlignment="1">
      <alignment horizontal="center" vertical="center" wrapText="1"/>
    </xf>
    <xf numFmtId="0" fontId="9" fillId="3" borderId="2" xfId="0" applyFont="1" applyFill="1" applyBorder="1" applyAlignment="1">
      <alignment vertical="center" wrapText="1"/>
    </xf>
    <xf numFmtId="42" fontId="9" fillId="3" borderId="2" xfId="1" applyFont="1" applyFill="1" applyBorder="1" applyAlignment="1">
      <alignment horizontal="center" vertical="center"/>
    </xf>
    <xf numFmtId="42" fontId="12" fillId="3" borderId="2" xfId="1" applyFont="1" applyFill="1" applyBorder="1" applyAlignment="1">
      <alignment vertical="center"/>
    </xf>
    <xf numFmtId="0" fontId="12" fillId="0" borderId="2" xfId="0" applyFont="1" applyBorder="1" applyAlignment="1">
      <alignment vertical="center" wrapText="1"/>
    </xf>
    <xf numFmtId="0" fontId="11" fillId="0" borderId="0" xfId="0" applyFont="1" applyAlignment="1">
      <alignment horizontal="center" vertical="center" wrapText="1"/>
    </xf>
    <xf numFmtId="0" fontId="9" fillId="0" borderId="0" xfId="0" applyFont="1" applyAlignment="1">
      <alignment vertical="center" wrapText="1"/>
    </xf>
    <xf numFmtId="0" fontId="9" fillId="0" borderId="1" xfId="0" applyFont="1" applyBorder="1" applyAlignment="1">
      <alignment vertical="center"/>
    </xf>
    <xf numFmtId="0" fontId="9" fillId="0" borderId="1" xfId="0" applyFont="1" applyFill="1" applyBorder="1" applyAlignment="1">
      <alignment vertical="center"/>
    </xf>
    <xf numFmtId="0" fontId="9" fillId="0" borderId="1" xfId="0" applyFont="1" applyFill="1" applyBorder="1" applyAlignment="1">
      <alignment wrapText="1"/>
    </xf>
    <xf numFmtId="41" fontId="9" fillId="0" borderId="0" xfId="0" applyNumberFormat="1" applyFont="1" applyAlignment="1">
      <alignment vertical="center" wrapText="1"/>
    </xf>
    <xf numFmtId="0" fontId="9" fillId="3" borderId="2" xfId="0" applyFont="1" applyFill="1" applyBorder="1" applyAlignment="1">
      <alignment horizontal="left" vertical="center" wrapText="1"/>
    </xf>
    <xf numFmtId="166" fontId="9" fillId="0" borderId="2" xfId="2" applyFont="1" applyFill="1" applyBorder="1" applyAlignment="1">
      <alignment horizontal="center" vertical="center" wrapText="1"/>
    </xf>
    <xf numFmtId="0" fontId="9" fillId="0" borderId="2" xfId="0" applyFont="1" applyBorder="1" applyAlignment="1">
      <alignment horizontal="left" vertical="top" wrapText="1"/>
    </xf>
    <xf numFmtId="0" fontId="9" fillId="3" borderId="2" xfId="0" applyFont="1" applyFill="1" applyBorder="1" applyAlignment="1">
      <alignment horizontal="left" vertical="top" wrapText="1"/>
    </xf>
    <xf numFmtId="0" fontId="9" fillId="3" borderId="3" xfId="0" applyFont="1" applyFill="1" applyBorder="1" applyAlignment="1">
      <alignment horizontal="left" vertical="center" wrapText="1"/>
    </xf>
    <xf numFmtId="165" fontId="9" fillId="0" borderId="2" xfId="2" applyNumberFormat="1" applyFont="1" applyFill="1" applyBorder="1" applyAlignment="1">
      <alignment horizontal="center" vertical="center"/>
    </xf>
    <xf numFmtId="165" fontId="9" fillId="0" borderId="2" xfId="0" applyNumberFormat="1" applyFont="1" applyFill="1" applyBorder="1" applyAlignment="1">
      <alignment horizontal="center" vertical="center"/>
    </xf>
    <xf numFmtId="0" fontId="9" fillId="0" borderId="0" xfId="0" applyFont="1" applyAlignment="1">
      <alignment vertical="center"/>
    </xf>
    <xf numFmtId="42" fontId="9" fillId="0" borderId="1" xfId="1" applyFont="1" applyBorder="1" applyAlignment="1">
      <alignment horizontal="right" vertical="center" wrapText="1"/>
    </xf>
    <xf numFmtId="14" fontId="9" fillId="0" borderId="3" xfId="0" applyNumberFormat="1" applyFont="1" applyBorder="1" applyAlignment="1">
      <alignment horizontal="center" vertical="center" wrapText="1"/>
    </xf>
    <xf numFmtId="0" fontId="9" fillId="0" borderId="3" xfId="0" applyFont="1" applyBorder="1" applyAlignment="1">
      <alignment horizontal="center" vertical="center" wrapText="1"/>
    </xf>
    <xf numFmtId="0" fontId="9" fillId="3" borderId="1" xfId="0" applyFont="1" applyFill="1" applyBorder="1" applyAlignment="1">
      <alignment vertical="center" wrapText="1"/>
    </xf>
    <xf numFmtId="9" fontId="9" fillId="0" borderId="1" xfId="1" applyNumberFormat="1" applyFont="1" applyBorder="1" applyAlignment="1">
      <alignment horizontal="right" vertical="center" wrapText="1"/>
    </xf>
    <xf numFmtId="9" fontId="12" fillId="3" borderId="1" xfId="0" applyNumberFormat="1" applyFont="1" applyFill="1" applyBorder="1" applyAlignment="1">
      <alignment horizontal="center" vertical="center" wrapText="1"/>
    </xf>
    <xf numFmtId="42" fontId="9" fillId="0" borderId="2" xfId="1" applyFont="1" applyBorder="1" applyAlignment="1">
      <alignment horizontal="center" vertical="center" wrapText="1"/>
    </xf>
    <xf numFmtId="165" fontId="9" fillId="0" borderId="3" xfId="0" applyNumberFormat="1" applyFont="1" applyBorder="1" applyAlignment="1">
      <alignment horizontal="center" vertical="center" wrapText="1"/>
    </xf>
    <xf numFmtId="0" fontId="12" fillId="3" borderId="2" xfId="0" applyFont="1" applyFill="1" applyBorder="1" applyAlignment="1">
      <alignment horizontal="left" vertical="center" wrapText="1"/>
    </xf>
    <xf numFmtId="0" fontId="12" fillId="3" borderId="2" xfId="0" applyFont="1" applyFill="1" applyBorder="1" applyAlignment="1">
      <alignment vertical="center" wrapText="1"/>
    </xf>
    <xf numFmtId="41" fontId="9" fillId="3" borderId="2" xfId="0" applyNumberFormat="1" applyFont="1" applyFill="1" applyBorder="1" applyAlignment="1">
      <alignment vertical="center" wrapText="1"/>
    </xf>
    <xf numFmtId="14" fontId="9" fillId="3" borderId="2" xfId="0" applyNumberFormat="1" applyFont="1" applyFill="1" applyBorder="1" applyAlignment="1">
      <alignment vertical="center" wrapText="1"/>
    </xf>
    <xf numFmtId="0" fontId="9" fillId="3" borderId="0" xfId="0" applyFont="1" applyFill="1" applyAlignment="1">
      <alignment vertical="center" wrapText="1"/>
    </xf>
    <xf numFmtId="165" fontId="9" fillId="3" borderId="2" xfId="3" applyFont="1" applyFill="1" applyBorder="1" applyAlignment="1">
      <alignment vertical="center" wrapText="1"/>
    </xf>
    <xf numFmtId="167" fontId="9" fillId="3" borderId="2" xfId="3" applyNumberFormat="1" applyFont="1" applyFill="1" applyBorder="1" applyAlignment="1">
      <alignment vertical="center" wrapText="1"/>
    </xf>
    <xf numFmtId="167" fontId="9" fillId="3" borderId="9" xfId="3" applyNumberFormat="1" applyFont="1" applyFill="1" applyBorder="1" applyAlignment="1">
      <alignment vertical="center" wrapText="1"/>
    </xf>
    <xf numFmtId="0" fontId="9" fillId="3" borderId="0" xfId="0" applyFont="1" applyFill="1" applyBorder="1" applyAlignment="1">
      <alignment vertical="center" wrapText="1"/>
    </xf>
    <xf numFmtId="0" fontId="9" fillId="3" borderId="2" xfId="0" applyFont="1" applyFill="1" applyBorder="1" applyAlignment="1">
      <alignment wrapText="1"/>
    </xf>
    <xf numFmtId="0" fontId="9" fillId="0" borderId="3" xfId="0" applyFont="1" applyBorder="1" applyAlignment="1">
      <alignment horizontal="left" vertical="center" wrapText="1"/>
    </xf>
    <xf numFmtId="0" fontId="9" fillId="0" borderId="10" xfId="0" applyFont="1" applyBorder="1" applyAlignment="1">
      <alignment horizontal="left" vertical="center" wrapText="1"/>
    </xf>
    <xf numFmtId="0" fontId="9" fillId="0" borderId="6" xfId="0" applyFont="1" applyBorder="1" applyAlignment="1">
      <alignment horizontal="left" vertical="center" wrapText="1"/>
    </xf>
    <xf numFmtId="0" fontId="9" fillId="0" borderId="6" xfId="0" applyFont="1" applyFill="1" applyBorder="1" applyAlignment="1">
      <alignment horizontal="left" vertical="center" wrapText="1"/>
    </xf>
    <xf numFmtId="1" fontId="9" fillId="0" borderId="6" xfId="1" applyNumberFormat="1" applyFont="1" applyBorder="1" applyAlignment="1">
      <alignment horizontal="center" vertical="center" wrapText="1"/>
    </xf>
    <xf numFmtId="167" fontId="9" fillId="0" borderId="6" xfId="3" applyNumberFormat="1" applyFont="1" applyFill="1" applyBorder="1" applyAlignment="1">
      <alignment horizontal="left" vertical="center" wrapText="1"/>
    </xf>
    <xf numFmtId="14" fontId="9" fillId="3" borderId="6" xfId="0" applyNumberFormat="1" applyFont="1" applyFill="1" applyBorder="1" applyAlignment="1">
      <alignment horizontal="left" vertical="center" wrapText="1"/>
    </xf>
    <xf numFmtId="0" fontId="9" fillId="3" borderId="11" xfId="0" applyFont="1" applyFill="1" applyBorder="1" applyAlignment="1">
      <alignment horizontal="left" vertical="center" wrapText="1"/>
    </xf>
    <xf numFmtId="0" fontId="9" fillId="0" borderId="12" xfId="0" applyFont="1" applyBorder="1" applyAlignment="1">
      <alignment horizontal="left" vertical="center" wrapText="1"/>
    </xf>
    <xf numFmtId="0" fontId="9" fillId="0" borderId="7" xfId="0" applyFont="1" applyBorder="1" applyAlignment="1">
      <alignment horizontal="left" vertical="center" wrapText="1"/>
    </xf>
    <xf numFmtId="0" fontId="9" fillId="3" borderId="7" xfId="0" applyFont="1" applyFill="1" applyBorder="1" applyAlignment="1">
      <alignment horizontal="left" vertical="center" wrapText="1"/>
    </xf>
    <xf numFmtId="0" fontId="9" fillId="0" borderId="7" xfId="0" applyFont="1" applyFill="1" applyBorder="1" applyAlignment="1">
      <alignment horizontal="left" vertical="top" wrapText="1"/>
    </xf>
    <xf numFmtId="0" fontId="9" fillId="0" borderId="7" xfId="0" applyFont="1" applyFill="1" applyBorder="1" applyAlignment="1">
      <alignment horizontal="left" vertical="center" wrapText="1"/>
    </xf>
    <xf numFmtId="0" fontId="9" fillId="0" borderId="7" xfId="0" applyFont="1" applyFill="1" applyBorder="1" applyAlignment="1">
      <alignment horizontal="center" vertical="center"/>
    </xf>
    <xf numFmtId="166" fontId="9" fillId="0" borderId="7" xfId="2" applyFont="1" applyFill="1" applyBorder="1" applyAlignment="1">
      <alignment horizontal="center" vertical="center"/>
    </xf>
    <xf numFmtId="167" fontId="9" fillId="0" borderId="7" xfId="3" applyNumberFormat="1" applyFont="1" applyFill="1" applyBorder="1" applyAlignment="1">
      <alignment horizontal="center" vertical="center"/>
    </xf>
    <xf numFmtId="14" fontId="9" fillId="3" borderId="7" xfId="0" applyNumberFormat="1" applyFont="1" applyFill="1" applyBorder="1" applyAlignment="1">
      <alignment horizontal="center" vertical="center" wrapText="1"/>
    </xf>
    <xf numFmtId="0" fontId="9" fillId="3" borderId="13" xfId="0" applyFont="1" applyFill="1" applyBorder="1" applyAlignment="1">
      <alignment horizontal="center" vertical="center" wrapText="1"/>
    </xf>
    <xf numFmtId="14" fontId="9" fillId="3" borderId="3" xfId="0" applyNumberFormat="1" applyFont="1" applyFill="1" applyBorder="1" applyAlignment="1">
      <alignment horizontal="center" vertical="center" wrapText="1"/>
    </xf>
    <xf numFmtId="0" fontId="9" fillId="0" borderId="15" xfId="0" applyFont="1" applyBorder="1" applyAlignment="1">
      <alignment horizontal="left" vertical="center" wrapText="1"/>
    </xf>
    <xf numFmtId="42" fontId="9" fillId="0" borderId="7" xfId="1" applyFont="1" applyBorder="1" applyAlignment="1">
      <alignment horizontal="left" vertical="top" wrapText="1"/>
    </xf>
    <xf numFmtId="0" fontId="9" fillId="0" borderId="19" xfId="0" applyFont="1" applyBorder="1" applyAlignment="1">
      <alignment horizontal="left" vertical="center" wrapText="1"/>
    </xf>
    <xf numFmtId="0" fontId="9" fillId="3" borderId="5" xfId="0" applyFont="1" applyFill="1" applyBorder="1" applyAlignment="1">
      <alignment horizontal="left" vertical="center" wrapText="1"/>
    </xf>
    <xf numFmtId="0" fontId="9" fillId="0" borderId="5" xfId="0" applyFont="1" applyFill="1" applyBorder="1" applyAlignment="1">
      <alignment horizontal="left" vertical="center" wrapText="1"/>
    </xf>
    <xf numFmtId="42" fontId="9" fillId="0" borderId="5" xfId="1" applyFont="1" applyBorder="1" applyAlignment="1">
      <alignment horizontal="left" vertical="center" wrapText="1"/>
    </xf>
    <xf numFmtId="0" fontId="9" fillId="0" borderId="5" xfId="0" applyFont="1" applyFill="1" applyBorder="1" applyAlignment="1">
      <alignment horizontal="center" vertical="center"/>
    </xf>
    <xf numFmtId="169" fontId="9" fillId="0" borderId="5" xfId="2" applyNumberFormat="1" applyFont="1" applyFill="1" applyBorder="1" applyAlignment="1">
      <alignment horizontal="center" vertical="center" wrapText="1"/>
    </xf>
    <xf numFmtId="167" fontId="9" fillId="0" borderId="5" xfId="3" applyNumberFormat="1" applyFont="1" applyFill="1" applyBorder="1" applyAlignment="1">
      <alignment horizontal="center" vertical="center"/>
    </xf>
    <xf numFmtId="0" fontId="9" fillId="3" borderId="2" xfId="0" applyFont="1" applyFill="1" applyBorder="1" applyAlignment="1">
      <alignment horizontal="justify" vertical="center"/>
    </xf>
    <xf numFmtId="0" fontId="9" fillId="3" borderId="6" xfId="0" applyFont="1" applyFill="1" applyBorder="1" applyAlignment="1">
      <alignment horizontal="justify" vertical="center"/>
    </xf>
    <xf numFmtId="0" fontId="9" fillId="3" borderId="7" xfId="0" applyFont="1" applyFill="1" applyBorder="1" applyAlignment="1">
      <alignment horizontal="justify" vertical="center"/>
    </xf>
    <xf numFmtId="1" fontId="9" fillId="0" borderId="7" xfId="1" applyNumberFormat="1" applyFont="1" applyBorder="1" applyAlignment="1">
      <alignment horizontal="center" vertical="center" wrapText="1"/>
    </xf>
    <xf numFmtId="0" fontId="11" fillId="0" borderId="2" xfId="0" applyFont="1" applyBorder="1" applyAlignment="1">
      <alignment horizontal="center" wrapText="1"/>
    </xf>
    <xf numFmtId="14" fontId="9" fillId="3" borderId="5" xfId="0" applyNumberFormat="1"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11" fillId="0" borderId="16" xfId="0" applyFont="1" applyBorder="1" applyAlignment="1">
      <alignment horizontal="center" wrapText="1"/>
    </xf>
    <xf numFmtId="0" fontId="12" fillId="3" borderId="6" xfId="0" applyFont="1" applyFill="1" applyBorder="1" applyAlignment="1">
      <alignment horizontal="justify" vertical="center" wrapText="1"/>
    </xf>
    <xf numFmtId="0" fontId="8" fillId="3" borderId="6" xfId="0" applyFont="1" applyFill="1" applyBorder="1" applyAlignment="1">
      <alignment horizontal="justify" vertical="center" wrapText="1"/>
    </xf>
    <xf numFmtId="0" fontId="9" fillId="3" borderId="3" xfId="0" applyFont="1" applyFill="1" applyBorder="1" applyAlignment="1">
      <alignment vertical="center" wrapText="1"/>
    </xf>
    <xf numFmtId="0" fontId="9" fillId="3" borderId="1" xfId="0" applyFont="1" applyFill="1" applyBorder="1" applyAlignment="1">
      <alignment horizontal="left" vertical="center" wrapText="1"/>
    </xf>
    <xf numFmtId="0" fontId="12" fillId="3" borderId="2" xfId="0" applyFont="1" applyFill="1" applyBorder="1" applyAlignment="1">
      <alignment vertical="top" wrapText="1"/>
    </xf>
    <xf numFmtId="42" fontId="11" fillId="3" borderId="2" xfId="1"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0" xfId="0" applyFont="1" applyFill="1" applyAlignment="1">
      <alignment horizontal="center" wrapText="1"/>
    </xf>
    <xf numFmtId="0" fontId="8" fillId="0" borderId="0" xfId="0" applyFont="1" applyAlignment="1">
      <alignment horizontal="justify" vertical="center" readingOrder="1"/>
    </xf>
    <xf numFmtId="0" fontId="2" fillId="4" borderId="4" xfId="0" applyFont="1" applyFill="1" applyBorder="1" applyAlignment="1">
      <alignment horizontal="center" vertical="center"/>
    </xf>
    <xf numFmtId="167" fontId="2" fillId="4" borderId="4" xfId="3" applyNumberFormat="1" applyFont="1" applyFill="1" applyBorder="1" applyAlignment="1">
      <alignment horizontal="center" vertical="center"/>
    </xf>
    <xf numFmtId="0" fontId="2" fillId="0" borderId="7" xfId="0" applyFont="1" applyFill="1" applyBorder="1" applyAlignment="1">
      <alignment horizontal="center" vertical="center"/>
    </xf>
    <xf numFmtId="167" fontId="2" fillId="0" borderId="7" xfId="3" applyNumberFormat="1" applyFont="1" applyFill="1" applyBorder="1" applyAlignment="1">
      <alignment horizontal="center" vertical="center"/>
    </xf>
    <xf numFmtId="9" fontId="9" fillId="0" borderId="3" xfId="0" applyNumberFormat="1" applyFont="1" applyFill="1" applyBorder="1" applyAlignment="1">
      <alignment horizontal="center" vertical="center"/>
    </xf>
    <xf numFmtId="0" fontId="2" fillId="4" borderId="17" xfId="0" applyFont="1" applyFill="1" applyBorder="1" applyAlignment="1">
      <alignment horizontal="center" vertical="center" wrapText="1"/>
    </xf>
    <xf numFmtId="0" fontId="2" fillId="4" borderId="18" xfId="0" applyFont="1" applyFill="1" applyBorder="1" applyAlignment="1">
      <alignment horizontal="center" vertical="center" wrapText="1"/>
    </xf>
    <xf numFmtId="42" fontId="5" fillId="4" borderId="18" xfId="1" applyFont="1" applyFill="1" applyBorder="1" applyAlignment="1">
      <alignment horizontal="center" wrapText="1"/>
    </xf>
    <xf numFmtId="0" fontId="12" fillId="3" borderId="1" xfId="0" applyFont="1" applyFill="1" applyBorder="1" applyAlignment="1">
      <alignment vertical="center" wrapText="1"/>
    </xf>
    <xf numFmtId="0" fontId="8" fillId="0" borderId="1" xfId="0" applyFont="1" applyBorder="1" applyAlignment="1">
      <alignment horizontal="justify" vertical="center" readingOrder="1"/>
    </xf>
    <xf numFmtId="9" fontId="9" fillId="3" borderId="1" xfId="0" applyNumberFormat="1" applyFont="1" applyFill="1" applyBorder="1" applyAlignment="1">
      <alignment horizontal="center" vertical="center"/>
    </xf>
    <xf numFmtId="169" fontId="12" fillId="3" borderId="1" xfId="3" applyNumberFormat="1" applyFont="1" applyFill="1" applyBorder="1" applyAlignment="1" applyProtection="1">
      <alignment horizontal="center" vertical="center"/>
    </xf>
    <xf numFmtId="0" fontId="9" fillId="3" borderId="1" xfId="0" applyFont="1" applyFill="1" applyBorder="1" applyAlignment="1">
      <alignment horizontal="center" vertical="center"/>
    </xf>
    <xf numFmtId="14" fontId="9" fillId="3" borderId="1" xfId="0" applyNumberFormat="1" applyFont="1" applyFill="1" applyBorder="1" applyAlignment="1">
      <alignment horizontal="center" vertical="center" wrapText="1"/>
    </xf>
    <xf numFmtId="0" fontId="9" fillId="0" borderId="10" xfId="0" applyFont="1" applyBorder="1" applyAlignment="1">
      <alignment horizontal="center" vertical="center" wrapText="1"/>
    </xf>
    <xf numFmtId="0" fontId="12" fillId="0" borderId="6" xfId="0" applyFont="1" applyFill="1" applyBorder="1" applyAlignment="1">
      <alignment wrapText="1"/>
    </xf>
    <xf numFmtId="0" fontId="9" fillId="3" borderId="6" xfId="0" applyNumberFormat="1" applyFont="1" applyFill="1" applyBorder="1" applyAlignment="1" applyProtection="1">
      <alignment vertical="center" wrapText="1"/>
    </xf>
    <xf numFmtId="9" fontId="12" fillId="0" borderId="6" xfId="0" applyNumberFormat="1" applyFont="1" applyBorder="1" applyAlignment="1">
      <alignment horizontal="center" vertical="center" wrapText="1"/>
    </xf>
    <xf numFmtId="169" fontId="9" fillId="0" borderId="6" xfId="0" applyNumberFormat="1" applyFont="1" applyBorder="1" applyAlignment="1">
      <alignment vertical="center"/>
    </xf>
    <xf numFmtId="0" fontId="9" fillId="0" borderId="6" xfId="0" applyFont="1" applyBorder="1"/>
    <xf numFmtId="0" fontId="9" fillId="0" borderId="6" xfId="0" applyFont="1" applyBorder="1" applyAlignment="1">
      <alignment vertical="center"/>
    </xf>
    <xf numFmtId="0" fontId="9" fillId="0" borderId="11" xfId="0" applyFont="1" applyBorder="1" applyAlignment="1">
      <alignment vertical="center" wrapText="1"/>
    </xf>
    <xf numFmtId="0" fontId="9" fillId="0" borderId="15" xfId="0" applyFont="1" applyBorder="1" applyAlignment="1">
      <alignment horizontal="center" vertical="center" wrapText="1"/>
    </xf>
    <xf numFmtId="0" fontId="9" fillId="0" borderId="16" xfId="0" applyFont="1" applyBorder="1" applyAlignment="1">
      <alignment vertical="center" wrapText="1"/>
    </xf>
    <xf numFmtId="0" fontId="9" fillId="0" borderId="16" xfId="0" applyFont="1" applyBorder="1" applyAlignment="1">
      <alignment wrapText="1"/>
    </xf>
    <xf numFmtId="0" fontId="9" fillId="3" borderId="15" xfId="0" applyFont="1" applyFill="1" applyBorder="1" applyAlignment="1">
      <alignment horizontal="center" vertical="center" wrapText="1"/>
    </xf>
    <xf numFmtId="0" fontId="9" fillId="0" borderId="12" xfId="0" applyFont="1" applyBorder="1" applyAlignment="1">
      <alignment horizontal="center" vertical="center" wrapText="1"/>
    </xf>
    <xf numFmtId="0" fontId="12" fillId="0" borderId="7" xfId="0" applyFont="1" applyFill="1" applyBorder="1" applyAlignment="1">
      <alignment vertical="top" wrapText="1"/>
    </xf>
    <xf numFmtId="0" fontId="9" fillId="3" borderId="7" xfId="0" applyFont="1" applyFill="1" applyBorder="1" applyAlignment="1">
      <alignment horizontal="center" vertical="center" wrapText="1"/>
    </xf>
    <xf numFmtId="9" fontId="9" fillId="0" borderId="7" xfId="1" applyNumberFormat="1" applyFont="1" applyBorder="1" applyAlignment="1">
      <alignment horizontal="center" vertical="center" wrapText="1"/>
    </xf>
    <xf numFmtId="168" fontId="9" fillId="0" borderId="7" xfId="0" applyNumberFormat="1" applyFont="1" applyBorder="1" applyAlignment="1" applyProtection="1">
      <alignment vertical="center" wrapText="1"/>
    </xf>
    <xf numFmtId="169" fontId="9" fillId="0" borderId="7" xfId="0" applyNumberFormat="1" applyFont="1" applyBorder="1" applyAlignment="1">
      <alignment vertical="center"/>
    </xf>
    <xf numFmtId="0" fontId="9" fillId="0" borderId="7" xfId="0" applyFont="1" applyBorder="1"/>
    <xf numFmtId="0" fontId="9" fillId="0" borderId="7" xfId="0" applyFont="1" applyBorder="1" applyAlignment="1">
      <alignment vertical="center"/>
    </xf>
    <xf numFmtId="0" fontId="9" fillId="0" borderId="13" xfId="0" applyFont="1" applyBorder="1" applyAlignment="1">
      <alignment wrapText="1"/>
    </xf>
    <xf numFmtId="42" fontId="5" fillId="4" borderId="4" xfId="1" applyFont="1" applyFill="1" applyBorder="1" applyAlignment="1">
      <alignment horizontal="center" wrapText="1"/>
    </xf>
    <xf numFmtId="0" fontId="12" fillId="0" borderId="6" xfId="0" applyFont="1" applyFill="1" applyBorder="1" applyAlignment="1">
      <alignment horizontal="left" vertical="top" wrapText="1"/>
    </xf>
    <xf numFmtId="0" fontId="9" fillId="0" borderId="6" xfId="0" applyFont="1" applyFill="1" applyBorder="1" applyAlignment="1">
      <alignment vertical="top" wrapText="1"/>
    </xf>
    <xf numFmtId="0" fontId="12" fillId="0" borderId="6" xfId="0" applyNumberFormat="1" applyFont="1" applyBorder="1" applyAlignment="1">
      <alignment horizontal="center" vertical="center" wrapText="1"/>
    </xf>
    <xf numFmtId="0" fontId="9" fillId="0" borderId="11" xfId="0" applyFont="1" applyBorder="1" applyAlignment="1">
      <alignment wrapText="1"/>
    </xf>
    <xf numFmtId="1" fontId="12" fillId="0" borderId="2" xfId="0" applyNumberFormat="1" applyFont="1" applyBorder="1" applyAlignment="1">
      <alignment horizontal="center" vertical="center" wrapText="1"/>
    </xf>
    <xf numFmtId="169" fontId="9" fillId="0" borderId="2" xfId="0" applyNumberFormat="1" applyFont="1" applyBorder="1" applyAlignment="1">
      <alignment horizontal="center" vertical="center" wrapText="1"/>
    </xf>
    <xf numFmtId="0" fontId="9" fillId="0" borderId="16" xfId="0" applyFont="1" applyFill="1" applyBorder="1" applyAlignment="1">
      <alignment wrapText="1"/>
    </xf>
    <xf numFmtId="0" fontId="9" fillId="0" borderId="7" xfId="0" applyFont="1" applyFill="1" applyBorder="1" applyAlignment="1">
      <alignment vertical="center"/>
    </xf>
    <xf numFmtId="0" fontId="9" fillId="0" borderId="13" xfId="0" applyFont="1" applyFill="1" applyBorder="1" applyAlignment="1">
      <alignment wrapText="1"/>
    </xf>
    <xf numFmtId="0" fontId="9" fillId="0" borderId="21" xfId="0" applyFont="1" applyBorder="1" applyAlignment="1">
      <alignment horizontal="left" vertical="center" wrapText="1"/>
    </xf>
    <xf numFmtId="0" fontId="9" fillId="0" borderId="1" xfId="0" applyFont="1" applyBorder="1" applyAlignment="1">
      <alignment horizontal="left" vertical="center" wrapText="1"/>
    </xf>
    <xf numFmtId="0" fontId="12" fillId="0" borderId="1" xfId="0" applyFont="1" applyFill="1" applyBorder="1" applyAlignment="1">
      <alignment horizontal="left" vertical="top" wrapText="1"/>
    </xf>
    <xf numFmtId="1" fontId="11" fillId="0" borderId="1" xfId="1" applyNumberFormat="1" applyFont="1" applyBorder="1" applyAlignment="1">
      <alignment horizontal="center" vertical="center" wrapText="1"/>
    </xf>
    <xf numFmtId="169" fontId="9" fillId="0" borderId="1" xfId="0" applyNumberFormat="1" applyFont="1" applyBorder="1" applyAlignment="1">
      <alignment vertical="center"/>
    </xf>
    <xf numFmtId="0" fontId="9" fillId="0" borderId="1" xfId="0" applyFont="1" applyBorder="1"/>
    <xf numFmtId="0" fontId="9" fillId="0" borderId="22" xfId="0" applyFont="1" applyFill="1" applyBorder="1" applyAlignment="1">
      <alignment wrapText="1"/>
    </xf>
    <xf numFmtId="0" fontId="9" fillId="0" borderId="3" xfId="0" applyNumberFormat="1" applyFont="1" applyFill="1" applyBorder="1" applyAlignment="1" applyProtection="1">
      <alignment horizontal="left" vertical="top" wrapText="1"/>
    </xf>
    <xf numFmtId="9" fontId="9" fillId="0" borderId="3" xfId="1" applyNumberFormat="1" applyFont="1" applyBorder="1" applyAlignment="1">
      <alignment horizontal="center" vertical="center" wrapText="1"/>
    </xf>
    <xf numFmtId="169" fontId="9" fillId="0" borderId="3" xfId="0" applyNumberFormat="1" applyFont="1" applyBorder="1" applyAlignment="1">
      <alignment vertical="center"/>
    </xf>
    <xf numFmtId="0" fontId="9" fillId="0" borderId="3" xfId="0" applyFont="1" applyBorder="1"/>
    <xf numFmtId="0" fontId="9" fillId="0" borderId="3" xfId="0" applyFont="1" applyBorder="1" applyAlignment="1">
      <alignment vertical="center"/>
    </xf>
    <xf numFmtId="0" fontId="9" fillId="0" borderId="3" xfId="0" applyFont="1" applyFill="1" applyBorder="1" applyAlignment="1">
      <alignment vertical="center"/>
    </xf>
    <xf numFmtId="0" fontId="9" fillId="0" borderId="3" xfId="0" applyFont="1" applyFill="1" applyBorder="1" applyAlignment="1">
      <alignment wrapText="1"/>
    </xf>
    <xf numFmtId="42" fontId="9" fillId="0" borderId="6" xfId="1" applyFont="1" applyBorder="1" applyAlignment="1">
      <alignment horizontal="left" vertical="center" wrapText="1"/>
    </xf>
    <xf numFmtId="42" fontId="9" fillId="0" borderId="6" xfId="1" applyFont="1" applyBorder="1" applyAlignment="1">
      <alignment horizontal="right" vertical="center" wrapText="1"/>
    </xf>
    <xf numFmtId="14" fontId="9" fillId="0" borderId="6" xfId="0" applyNumberFormat="1" applyFont="1" applyBorder="1" applyAlignment="1">
      <alignment horizontal="center" vertical="center" wrapText="1"/>
    </xf>
    <xf numFmtId="0" fontId="9" fillId="0" borderId="11"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7" xfId="0" applyFont="1" applyFill="1" applyBorder="1" applyAlignment="1">
      <alignment vertical="center" wrapText="1"/>
    </xf>
    <xf numFmtId="42" fontId="9" fillId="0" borderId="7" xfId="1" applyFont="1" applyBorder="1" applyAlignment="1">
      <alignment horizontal="left" vertical="center" wrapText="1"/>
    </xf>
    <xf numFmtId="0" fontId="12" fillId="0" borderId="7" xfId="0" applyFont="1" applyBorder="1" applyAlignment="1">
      <alignment vertical="center" wrapText="1"/>
    </xf>
    <xf numFmtId="0" fontId="12" fillId="0" borderId="6" xfId="4" applyFont="1" applyFill="1" applyBorder="1" applyAlignment="1" applyProtection="1">
      <alignment horizontal="left" vertical="center" wrapText="1"/>
    </xf>
    <xf numFmtId="0" fontId="12" fillId="0" borderId="2" xfId="4" applyFont="1" applyFill="1" applyBorder="1" applyAlignment="1" applyProtection="1">
      <alignment horizontal="left" vertical="center" wrapText="1"/>
    </xf>
    <xf numFmtId="0" fontId="9" fillId="3" borderId="3" xfId="0" applyFont="1" applyFill="1" applyBorder="1" applyAlignment="1">
      <alignment horizontal="left" vertical="center" wrapText="1"/>
    </xf>
    <xf numFmtId="14" fontId="9" fillId="3" borderId="3" xfId="0" applyNumberFormat="1"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1" xfId="0" applyFont="1" applyFill="1" applyBorder="1" applyAlignment="1">
      <alignment vertical="center" wrapText="1"/>
    </xf>
    <xf numFmtId="0" fontId="9" fillId="3" borderId="1" xfId="0" applyFont="1" applyFill="1" applyBorder="1" applyAlignment="1">
      <alignment horizontal="left" vertical="top" wrapText="1"/>
    </xf>
    <xf numFmtId="167" fontId="9" fillId="3" borderId="2" xfId="3" applyNumberFormat="1" applyFont="1" applyFill="1" applyBorder="1" applyAlignment="1">
      <alignment horizontal="center" vertical="center"/>
    </xf>
    <xf numFmtId="0" fontId="9" fillId="3" borderId="3" xfId="0" applyFont="1" applyFill="1" applyBorder="1" applyAlignment="1">
      <alignment horizontal="center" vertical="center"/>
    </xf>
    <xf numFmtId="0" fontId="2" fillId="4" borderId="8" xfId="0" applyFont="1" applyFill="1" applyBorder="1" applyAlignment="1">
      <alignment horizontal="center" vertical="center" wrapText="1"/>
    </xf>
    <xf numFmtId="0" fontId="2" fillId="4" borderId="23" xfId="0" applyFont="1" applyFill="1" applyBorder="1" applyAlignment="1">
      <alignment horizontal="center" wrapText="1"/>
    </xf>
    <xf numFmtId="0" fontId="2" fillId="4" borderId="24" xfId="0" applyFont="1" applyFill="1" applyBorder="1" applyAlignment="1">
      <alignment horizontal="center" wrapText="1"/>
    </xf>
    <xf numFmtId="42" fontId="5" fillId="4" borderId="8" xfId="1" applyFont="1" applyFill="1" applyBorder="1" applyAlignment="1">
      <alignment horizontal="center" wrapText="1"/>
    </xf>
    <xf numFmtId="0" fontId="9" fillId="0" borderId="2" xfId="0" applyFont="1" applyBorder="1" applyAlignment="1">
      <alignment horizontal="left" vertical="center" wrapText="1"/>
    </xf>
    <xf numFmtId="0" fontId="9" fillId="3" borderId="2" xfId="0" applyFont="1" applyFill="1" applyBorder="1" applyAlignment="1">
      <alignment horizontal="left" vertical="center" wrapText="1"/>
    </xf>
    <xf numFmtId="0" fontId="9" fillId="0" borderId="2" xfId="0" applyFont="1" applyBorder="1" applyAlignment="1">
      <alignment horizontal="center" vertical="center" wrapText="1"/>
    </xf>
    <xf numFmtId="0" fontId="9" fillId="3" borderId="6" xfId="0" applyFont="1" applyFill="1" applyBorder="1" applyAlignment="1">
      <alignment horizontal="left" vertical="center" wrapText="1"/>
    </xf>
    <xf numFmtId="14" fontId="9" fillId="3" borderId="2" xfId="0" applyNumberFormat="1" applyFont="1" applyFill="1" applyBorder="1" applyAlignment="1">
      <alignment horizontal="center" vertical="center" wrapText="1"/>
    </xf>
    <xf numFmtId="0" fontId="9" fillId="3" borderId="2" xfId="0" applyFont="1" applyFill="1" applyBorder="1" applyAlignment="1">
      <alignment horizontal="center" vertical="center" wrapText="1"/>
    </xf>
    <xf numFmtId="9" fontId="9" fillId="3" borderId="2" xfId="0" applyNumberFormat="1" applyFont="1" applyFill="1" applyBorder="1" applyAlignment="1">
      <alignment horizontal="center" vertical="center"/>
    </xf>
    <xf numFmtId="0" fontId="9" fillId="3" borderId="2" xfId="0" applyFont="1" applyFill="1" applyBorder="1" applyAlignment="1">
      <alignment horizontal="center" vertical="center"/>
    </xf>
    <xf numFmtId="0" fontId="12" fillId="0" borderId="2" xfId="0" applyFont="1" applyBorder="1" applyAlignment="1">
      <alignment vertical="center" wrapText="1"/>
    </xf>
    <xf numFmtId="42" fontId="9" fillId="3" borderId="2" xfId="1" applyFont="1" applyFill="1" applyBorder="1" applyAlignment="1">
      <alignment vertical="center" wrapText="1"/>
    </xf>
    <xf numFmtId="1" fontId="9" fillId="3" borderId="2" xfId="1" applyNumberFormat="1" applyFont="1" applyFill="1" applyBorder="1" applyAlignment="1">
      <alignment horizontal="center" vertical="center" wrapText="1"/>
    </xf>
    <xf numFmtId="42" fontId="11" fillId="3" borderId="2" xfId="1" applyFont="1" applyFill="1" applyBorder="1" applyAlignment="1">
      <alignment horizontal="center" wrapText="1"/>
    </xf>
    <xf numFmtId="42" fontId="9" fillId="3" borderId="2" xfId="1" applyFont="1" applyFill="1" applyBorder="1" applyAlignment="1">
      <alignment horizontal="left" vertical="top" wrapText="1"/>
    </xf>
    <xf numFmtId="169" fontId="12" fillId="3" borderId="2" xfId="2" applyNumberFormat="1" applyFont="1" applyFill="1" applyBorder="1" applyAlignment="1">
      <alignment horizontal="center" vertical="center" wrapText="1"/>
    </xf>
    <xf numFmtId="0" fontId="12" fillId="3" borderId="2" xfId="0" applyFont="1" applyFill="1" applyBorder="1" applyAlignment="1">
      <alignment horizontal="center" vertical="center"/>
    </xf>
    <xf numFmtId="42" fontId="12" fillId="3" borderId="2" xfId="1" applyFont="1" applyFill="1" applyBorder="1" applyAlignment="1">
      <alignment horizontal="center" wrapText="1"/>
    </xf>
    <xf numFmtId="42" fontId="9" fillId="3" borderId="7" xfId="1" applyFont="1" applyFill="1" applyBorder="1" applyAlignment="1">
      <alignment horizontal="left" vertical="top" wrapText="1"/>
    </xf>
    <xf numFmtId="1" fontId="9" fillId="0" borderId="1" xfId="1" applyNumberFormat="1" applyFont="1" applyBorder="1" applyAlignment="1">
      <alignment horizontal="center" vertical="center" wrapText="1"/>
    </xf>
    <xf numFmtId="6" fontId="9" fillId="3" borderId="2" xfId="1" applyNumberFormat="1" applyFont="1" applyFill="1" applyBorder="1" applyAlignment="1">
      <alignment horizontal="center" vertical="center"/>
    </xf>
    <xf numFmtId="42" fontId="9" fillId="3" borderId="2" xfId="1" applyFont="1" applyFill="1" applyBorder="1" applyAlignment="1">
      <alignment horizontal="center" vertical="center" wrapText="1"/>
    </xf>
    <xf numFmtId="6" fontId="9" fillId="3" borderId="2" xfId="1" applyNumberFormat="1" applyFont="1" applyFill="1" applyBorder="1" applyAlignment="1">
      <alignment horizontal="right" vertical="center" wrapText="1"/>
    </xf>
    <xf numFmtId="42" fontId="9" fillId="3" borderId="2" xfId="1" applyFont="1" applyFill="1" applyBorder="1" applyAlignment="1">
      <alignment horizontal="right" vertical="center" wrapText="1"/>
    </xf>
    <xf numFmtId="0" fontId="12" fillId="3" borderId="2" xfId="0" applyFont="1" applyFill="1" applyBorder="1" applyAlignment="1">
      <alignment horizontal="center" vertical="center" wrapText="1"/>
    </xf>
    <xf numFmtId="17" fontId="9" fillId="3" borderId="2" xfId="0" applyNumberFormat="1" applyFont="1" applyFill="1" applyBorder="1" applyAlignment="1">
      <alignment horizontal="center" vertical="center"/>
    </xf>
    <xf numFmtId="3" fontId="14" fillId="3" borderId="2" xfId="0" applyNumberFormat="1" applyFont="1" applyFill="1" applyBorder="1" applyAlignment="1">
      <alignment horizontal="center" vertical="center" wrapText="1"/>
    </xf>
    <xf numFmtId="170" fontId="9" fillId="3" borderId="2" xfId="0" applyNumberFormat="1" applyFont="1" applyFill="1" applyBorder="1" applyAlignment="1">
      <alignment horizontal="center" vertical="center"/>
    </xf>
    <xf numFmtId="170" fontId="9" fillId="3" borderId="2" xfId="0" applyNumberFormat="1" applyFont="1" applyFill="1" applyBorder="1" applyAlignment="1">
      <alignment vertical="center"/>
    </xf>
    <xf numFmtId="0" fontId="12" fillId="3" borderId="2" xfId="0" applyNumberFormat="1" applyFont="1" applyFill="1" applyBorder="1" applyAlignment="1">
      <alignment horizontal="center" vertical="center" wrapText="1"/>
    </xf>
    <xf numFmtId="0" fontId="9" fillId="3" borderId="0" xfId="0" applyFont="1" applyFill="1"/>
    <xf numFmtId="0" fontId="9" fillId="3" borderId="2" xfId="0" applyFont="1" applyFill="1" applyBorder="1"/>
    <xf numFmtId="0" fontId="15" fillId="3" borderId="2" xfId="0" applyFont="1" applyFill="1" applyBorder="1" applyAlignment="1">
      <alignment horizontal="justify" vertical="center" wrapText="1"/>
    </xf>
    <xf numFmtId="0" fontId="14" fillId="3" borderId="2" xfId="0" applyFont="1" applyFill="1" applyBorder="1" applyAlignment="1">
      <alignment horizontal="justify" vertical="center" wrapText="1"/>
    </xf>
    <xf numFmtId="0" fontId="12" fillId="3" borderId="1" xfId="0" applyFont="1" applyFill="1" applyBorder="1" applyAlignment="1">
      <alignment horizontal="center" vertical="center"/>
    </xf>
    <xf numFmtId="42" fontId="9" fillId="3" borderId="2" xfId="0" applyNumberFormat="1" applyFont="1" applyFill="1" applyBorder="1" applyAlignment="1">
      <alignment horizontal="center" vertical="center"/>
    </xf>
    <xf numFmtId="42" fontId="16" fillId="3" borderId="2" xfId="0" applyNumberFormat="1" applyFont="1" applyFill="1" applyBorder="1" applyAlignment="1">
      <alignment horizontal="center" vertical="center"/>
    </xf>
    <xf numFmtId="0" fontId="16" fillId="3" borderId="2" xfId="0" applyFont="1" applyFill="1" applyBorder="1"/>
    <xf numFmtId="0" fontId="16" fillId="3" borderId="2" xfId="0" applyFont="1" applyFill="1" applyBorder="1" applyAlignment="1">
      <alignment horizontal="center" vertical="center"/>
    </xf>
    <xf numFmtId="0" fontId="12" fillId="3" borderId="2" xfId="0" applyFont="1" applyFill="1" applyBorder="1" applyAlignment="1">
      <alignment horizontal="justify" vertical="center" wrapText="1"/>
    </xf>
    <xf numFmtId="3" fontId="12" fillId="3" borderId="2" xfId="0" applyNumberFormat="1" applyFont="1" applyFill="1" applyBorder="1" applyAlignment="1">
      <alignment horizontal="center" vertical="center" wrapText="1"/>
    </xf>
    <xf numFmtId="10" fontId="16" fillId="0" borderId="2" xfId="0" applyNumberFormat="1" applyFont="1" applyFill="1" applyBorder="1" applyAlignment="1">
      <alignment horizontal="center" vertical="center"/>
    </xf>
    <xf numFmtId="0" fontId="16" fillId="0" borderId="2" xfId="0" applyFont="1" applyFill="1" applyBorder="1" applyAlignment="1">
      <alignment horizontal="center" vertical="center"/>
    </xf>
    <xf numFmtId="169" fontId="9" fillId="0" borderId="2" xfId="1" applyNumberFormat="1" applyFont="1" applyBorder="1" applyAlignment="1">
      <alignment horizontal="center" vertical="center" wrapText="1"/>
    </xf>
    <xf numFmtId="0" fontId="12" fillId="3" borderId="3" xfId="0" applyFont="1" applyFill="1" applyBorder="1" applyAlignment="1">
      <alignment vertical="center" wrapText="1"/>
    </xf>
    <xf numFmtId="0" fontId="8" fillId="0" borderId="2" xfId="0" applyFont="1" applyBorder="1" applyAlignment="1">
      <alignment wrapText="1"/>
    </xf>
    <xf numFmtId="0" fontId="8" fillId="0" borderId="2" xfId="0" applyFont="1" applyBorder="1" applyAlignment="1">
      <alignment horizontal="justify" vertical="center"/>
    </xf>
    <xf numFmtId="1" fontId="9" fillId="0" borderId="2" xfId="0" applyNumberFormat="1" applyFont="1" applyFill="1" applyBorder="1" applyAlignment="1">
      <alignment horizontal="center" vertical="center"/>
    </xf>
    <xf numFmtId="164" fontId="17" fillId="0" borderId="2" xfId="5" applyFont="1" applyFill="1" applyBorder="1" applyAlignment="1" applyProtection="1"/>
    <xf numFmtId="0" fontId="9" fillId="0" borderId="2" xfId="0" applyFont="1" applyBorder="1" applyAlignment="1">
      <alignment horizontal="left" vertical="center" wrapText="1"/>
    </xf>
    <xf numFmtId="0" fontId="9" fillId="3" borderId="2" xfId="0" applyFont="1" applyFill="1" applyBorder="1" applyAlignment="1">
      <alignment horizontal="left" vertical="center" wrapText="1"/>
    </xf>
    <xf numFmtId="0" fontId="9" fillId="0" borderId="2" xfId="0" applyFont="1" applyFill="1" applyBorder="1" applyAlignment="1">
      <alignment horizontal="left" vertical="center" wrapText="1"/>
    </xf>
    <xf numFmtId="1" fontId="9" fillId="0" borderId="2" xfId="1" applyNumberFormat="1" applyFont="1" applyBorder="1" applyAlignment="1">
      <alignment horizontal="center" vertical="center" wrapText="1"/>
    </xf>
    <xf numFmtId="0" fontId="9" fillId="0" borderId="2" xfId="0" applyFont="1" applyFill="1" applyBorder="1" applyAlignment="1">
      <alignment horizontal="left" vertical="top" wrapText="1"/>
    </xf>
    <xf numFmtId="0" fontId="9" fillId="0" borderId="2" xfId="0" applyFont="1" applyFill="1" applyBorder="1" applyAlignment="1">
      <alignment horizontal="center" vertical="center"/>
    </xf>
    <xf numFmtId="167" fontId="9" fillId="0" borderId="3" xfId="3" applyNumberFormat="1" applyFont="1" applyFill="1" applyBorder="1" applyAlignment="1">
      <alignment horizontal="center" vertical="center"/>
    </xf>
    <xf numFmtId="0" fontId="9" fillId="0" borderId="2" xfId="0" applyFont="1" applyBorder="1" applyAlignment="1">
      <alignment horizontal="center" vertical="center" wrapText="1"/>
    </xf>
    <xf numFmtId="169" fontId="9" fillId="0" borderId="2" xfId="2" applyNumberFormat="1" applyFont="1" applyFill="1" applyBorder="1" applyAlignment="1">
      <alignment horizontal="center" vertical="center"/>
    </xf>
    <xf numFmtId="0" fontId="12" fillId="0" borderId="2" xfId="0" applyFont="1" applyFill="1" applyBorder="1" applyAlignment="1">
      <alignment wrapText="1"/>
    </xf>
    <xf numFmtId="168" fontId="9" fillId="0" borderId="2" xfId="0" applyNumberFormat="1" applyFont="1" applyBorder="1" applyAlignment="1">
      <alignment vertical="center" wrapText="1"/>
    </xf>
    <xf numFmtId="9" fontId="9" fillId="0" borderId="2" xfId="1" applyNumberFormat="1" applyFont="1" applyBorder="1" applyAlignment="1">
      <alignment horizontal="center" vertical="center" wrapText="1"/>
    </xf>
    <xf numFmtId="0" fontId="9" fillId="0" borderId="2"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3" xfId="0" applyFont="1" applyFill="1" applyBorder="1" applyAlignment="1">
      <alignment horizontal="center" vertical="center" wrapText="1"/>
    </xf>
    <xf numFmtId="14" fontId="9" fillId="3" borderId="2" xfId="0" applyNumberFormat="1"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0" borderId="3" xfId="0" applyFont="1" applyFill="1" applyBorder="1" applyAlignment="1">
      <alignment horizontal="center" vertical="center"/>
    </xf>
    <xf numFmtId="0" fontId="9" fillId="3" borderId="2" xfId="0" applyFont="1" applyFill="1" applyBorder="1" applyAlignment="1">
      <alignment horizontal="center" vertical="center"/>
    </xf>
    <xf numFmtId="42" fontId="11" fillId="0" borderId="2" xfId="1" applyFont="1" applyBorder="1" applyAlignment="1">
      <alignment horizontal="center" wrapText="1"/>
    </xf>
    <xf numFmtId="0" fontId="11" fillId="0" borderId="3" xfId="0" applyFont="1" applyBorder="1" applyAlignment="1">
      <alignment horizontal="center" vertical="center" wrapText="1"/>
    </xf>
    <xf numFmtId="0" fontId="11" fillId="0" borderId="0" xfId="0" applyFont="1" applyAlignment="1">
      <alignment horizontal="center" wrapText="1"/>
    </xf>
    <xf numFmtId="1" fontId="11" fillId="0" borderId="2" xfId="1" applyNumberFormat="1" applyFont="1" applyBorder="1" applyAlignment="1">
      <alignment horizontal="center" vertical="center" wrapText="1"/>
    </xf>
    <xf numFmtId="42" fontId="9" fillId="0" borderId="2" xfId="1" applyFont="1" applyBorder="1" applyAlignment="1">
      <alignment horizontal="right" vertical="center" wrapText="1"/>
    </xf>
    <xf numFmtId="14" fontId="9" fillId="0" borderId="2" xfId="0" applyNumberFormat="1" applyFont="1" applyBorder="1" applyAlignment="1">
      <alignment horizontal="center" vertical="center" wrapText="1"/>
    </xf>
    <xf numFmtId="0" fontId="9" fillId="3" borderId="2" xfId="0" applyFont="1" applyFill="1" applyBorder="1" applyAlignment="1">
      <alignment vertical="center" wrapText="1"/>
    </xf>
    <xf numFmtId="0" fontId="9" fillId="0" borderId="0" xfId="0" applyFont="1" applyAlignment="1">
      <alignment vertical="center" wrapText="1"/>
    </xf>
    <xf numFmtId="0" fontId="9" fillId="3" borderId="2" xfId="0" applyFont="1" applyFill="1" applyBorder="1" applyAlignment="1">
      <alignment horizontal="left" vertical="top" wrapText="1"/>
    </xf>
    <xf numFmtId="166" fontId="9" fillId="0" borderId="3" xfId="2" applyFont="1" applyFill="1" applyBorder="1" applyAlignment="1">
      <alignment horizontal="center" vertical="center"/>
    </xf>
    <xf numFmtId="49" fontId="9" fillId="3" borderId="2" xfId="0" applyNumberFormat="1" applyFont="1" applyFill="1" applyBorder="1" applyAlignment="1">
      <alignment horizontal="left" vertical="top" wrapText="1"/>
    </xf>
    <xf numFmtId="0" fontId="9" fillId="3" borderId="2" xfId="0" applyFont="1" applyFill="1" applyBorder="1" applyAlignment="1">
      <alignment vertical="top" wrapText="1"/>
    </xf>
    <xf numFmtId="0" fontId="9" fillId="3" borderId="3" xfId="0" applyFont="1" applyFill="1" applyBorder="1" applyAlignment="1">
      <alignment horizontal="left" vertical="center" wrapText="1"/>
    </xf>
    <xf numFmtId="0" fontId="9" fillId="3" borderId="1" xfId="0" applyFont="1" applyFill="1" applyBorder="1" applyAlignment="1">
      <alignment vertical="center" wrapText="1"/>
    </xf>
    <xf numFmtId="0" fontId="9" fillId="3" borderId="2" xfId="0" applyFont="1" applyFill="1" applyBorder="1" applyAlignment="1">
      <alignment wrapText="1"/>
    </xf>
    <xf numFmtId="14" fontId="9" fillId="3" borderId="3" xfId="0" applyNumberFormat="1" applyFont="1" applyFill="1" applyBorder="1" applyAlignment="1">
      <alignment horizontal="center" vertical="center" wrapText="1"/>
    </xf>
    <xf numFmtId="0" fontId="9" fillId="3" borderId="16" xfId="0" applyFont="1" applyFill="1" applyBorder="1" applyAlignment="1">
      <alignment horizontal="center" vertical="center" wrapText="1"/>
    </xf>
    <xf numFmtId="1" fontId="12" fillId="0" borderId="2" xfId="0" applyNumberFormat="1" applyFont="1" applyBorder="1" applyAlignment="1">
      <alignment horizontal="center" vertical="center" wrapText="1"/>
    </xf>
    <xf numFmtId="166" fontId="9" fillId="3" borderId="2" xfId="2" applyFont="1" applyFill="1" applyBorder="1" applyAlignment="1">
      <alignment horizontal="center" vertical="center"/>
    </xf>
    <xf numFmtId="167" fontId="9" fillId="3" borderId="2" xfId="3" applyNumberFormat="1" applyFont="1" applyFill="1" applyBorder="1" applyAlignment="1">
      <alignment horizontal="center" vertical="center"/>
    </xf>
    <xf numFmtId="0" fontId="9" fillId="3" borderId="3" xfId="0" applyFont="1" applyFill="1" applyBorder="1" applyAlignment="1">
      <alignment horizontal="center" vertical="center"/>
    </xf>
    <xf numFmtId="166" fontId="9" fillId="3" borderId="3" xfId="2" applyFont="1" applyFill="1" applyBorder="1" applyAlignment="1">
      <alignment horizontal="center" vertical="center"/>
    </xf>
    <xf numFmtId="167" fontId="9" fillId="3" borderId="3" xfId="3" applyNumberFormat="1" applyFont="1" applyFill="1" applyBorder="1" applyAlignment="1">
      <alignment horizontal="center" vertical="center"/>
    </xf>
    <xf numFmtId="0" fontId="12" fillId="3" borderId="2" xfId="0" applyNumberFormat="1" applyFont="1" applyFill="1" applyBorder="1" applyAlignment="1">
      <alignment vertical="center" wrapText="1"/>
    </xf>
    <xf numFmtId="0" fontId="0" fillId="0" borderId="2" xfId="0" applyBorder="1" applyAlignment="1">
      <alignment vertical="center" wrapText="1"/>
    </xf>
    <xf numFmtId="0" fontId="16" fillId="3" borderId="1" xfId="0" applyFont="1" applyFill="1" applyBorder="1" applyAlignment="1">
      <alignment vertical="center" wrapText="1"/>
    </xf>
    <xf numFmtId="0" fontId="9" fillId="0" borderId="2" xfId="0" applyFont="1" applyFill="1" applyBorder="1" applyAlignment="1">
      <alignment horizontal="center" wrapText="1"/>
    </xf>
    <xf numFmtId="167" fontId="9" fillId="0" borderId="2" xfId="3" applyNumberFormat="1" applyFont="1" applyFill="1" applyBorder="1" applyAlignment="1">
      <alignment horizontal="center" vertical="center" wrapText="1"/>
    </xf>
    <xf numFmtId="169" fontId="9" fillId="0" borderId="2" xfId="3" applyNumberFormat="1" applyFont="1" applyFill="1" applyBorder="1" applyAlignment="1">
      <alignment horizontal="center" vertical="center" wrapText="1"/>
    </xf>
    <xf numFmtId="0" fontId="9" fillId="3" borderId="5" xfId="0" applyFont="1" applyFill="1" applyBorder="1" applyAlignment="1">
      <alignment horizontal="justify" vertical="center"/>
    </xf>
    <xf numFmtId="0" fontId="12" fillId="0" borderId="3" xfId="0" applyNumberFormat="1" applyFont="1" applyBorder="1" applyAlignment="1">
      <alignment vertical="center" wrapText="1"/>
    </xf>
    <xf numFmtId="0" fontId="9" fillId="0" borderId="2" xfId="0" applyNumberFormat="1" applyFont="1" applyBorder="1" applyAlignment="1">
      <alignment vertical="center" wrapText="1"/>
    </xf>
    <xf numFmtId="168" fontId="0" fillId="0" borderId="3" xfId="0" applyNumberFormat="1" applyFont="1" applyBorder="1" applyAlignment="1">
      <alignment vertical="center" wrapText="1"/>
    </xf>
    <xf numFmtId="168" fontId="0" fillId="0" borderId="2" xfId="0" applyNumberFormat="1" applyFont="1" applyBorder="1" applyAlignment="1">
      <alignment vertical="center" wrapText="1"/>
    </xf>
    <xf numFmtId="9" fontId="9" fillId="0" borderId="1" xfId="1" applyNumberFormat="1" applyFont="1" applyBorder="1" applyAlignment="1">
      <alignment horizontal="center" vertical="center" wrapText="1"/>
    </xf>
    <xf numFmtId="168" fontId="9" fillId="0" borderId="3" xfId="0" applyNumberFormat="1" applyFont="1" applyBorder="1" applyAlignment="1">
      <alignment vertical="center" wrapText="1"/>
    </xf>
    <xf numFmtId="49" fontId="9" fillId="3" borderId="3" xfId="2" applyNumberFormat="1" applyFont="1" applyFill="1" applyBorder="1" applyAlignment="1">
      <alignment horizontal="center" vertical="center"/>
    </xf>
    <xf numFmtId="49" fontId="9" fillId="3" borderId="3" xfId="3" applyNumberFormat="1" applyFont="1" applyFill="1" applyBorder="1" applyAlignment="1">
      <alignment horizontal="center" vertical="center"/>
    </xf>
    <xf numFmtId="0" fontId="16" fillId="3" borderId="2" xfId="0" applyFont="1" applyFill="1" applyBorder="1" applyAlignment="1">
      <alignment horizontal="left" vertical="top" wrapText="1"/>
    </xf>
    <xf numFmtId="166" fontId="9" fillId="3" borderId="1" xfId="2" applyFont="1" applyFill="1" applyBorder="1" applyAlignment="1">
      <alignment vertical="top" wrapText="1"/>
    </xf>
    <xf numFmtId="0" fontId="9" fillId="3" borderId="4" xfId="0" applyFont="1" applyFill="1" applyBorder="1" applyAlignment="1">
      <alignment vertical="top" wrapText="1"/>
    </xf>
    <xf numFmtId="0" fontId="16" fillId="3" borderId="1" xfId="0" applyFont="1" applyFill="1" applyBorder="1" applyAlignment="1">
      <alignment vertical="top" wrapText="1"/>
    </xf>
    <xf numFmtId="4" fontId="9" fillId="3" borderId="1" xfId="0" applyNumberFormat="1" applyFont="1" applyFill="1" applyBorder="1" applyAlignment="1">
      <alignment vertical="top" wrapText="1"/>
    </xf>
    <xf numFmtId="167" fontId="9" fillId="3" borderId="1" xfId="3" applyNumberFormat="1" applyFont="1" applyFill="1" applyBorder="1" applyAlignment="1">
      <alignment vertical="top" wrapText="1"/>
    </xf>
    <xf numFmtId="0" fontId="16" fillId="3" borderId="2" xfId="0" applyFont="1" applyFill="1" applyBorder="1" applyAlignment="1">
      <alignment vertical="top" wrapText="1"/>
    </xf>
    <xf numFmtId="3" fontId="9" fillId="3" borderId="2" xfId="0" applyNumberFormat="1" applyFont="1" applyFill="1" applyBorder="1" applyAlignment="1">
      <alignment horizontal="center" vertical="top" wrapText="1"/>
    </xf>
    <xf numFmtId="4" fontId="9" fillId="3" borderId="2" xfId="0" applyNumberFormat="1" applyFont="1" applyFill="1" applyBorder="1" applyAlignment="1">
      <alignment vertical="top" wrapText="1"/>
    </xf>
    <xf numFmtId="4" fontId="9" fillId="3" borderId="2" xfId="0" applyNumberFormat="1" applyFont="1" applyFill="1" applyBorder="1" applyAlignment="1">
      <alignment horizontal="center" vertical="top" wrapText="1"/>
    </xf>
    <xf numFmtId="0" fontId="16" fillId="3" borderId="3" xfId="0" applyFont="1" applyFill="1" applyBorder="1" applyAlignment="1">
      <alignment vertical="top" wrapText="1"/>
    </xf>
    <xf numFmtId="0" fontId="9" fillId="3" borderId="2" xfId="0" applyFont="1" applyFill="1" applyBorder="1" applyAlignment="1">
      <alignment horizontal="center" vertical="top" wrapText="1"/>
    </xf>
    <xf numFmtId="4" fontId="9" fillId="3" borderId="4" xfId="0" applyNumberFormat="1" applyFont="1" applyFill="1" applyBorder="1" applyAlignment="1">
      <alignment horizontal="center" vertical="top" wrapText="1"/>
    </xf>
    <xf numFmtId="169" fontId="9" fillId="0" borderId="2" xfId="0" applyNumberFormat="1" applyFont="1" applyBorder="1" applyAlignment="1">
      <alignment vertical="center" wrapText="1"/>
    </xf>
    <xf numFmtId="0" fontId="9" fillId="0" borderId="2" xfId="0" applyFont="1" applyBorder="1" applyAlignment="1">
      <alignment vertical="center" wrapText="1"/>
    </xf>
    <xf numFmtId="17" fontId="9" fillId="0" borderId="2" xfId="0" applyNumberFormat="1" applyFont="1" applyBorder="1" applyAlignment="1">
      <alignment vertical="center"/>
    </xf>
    <xf numFmtId="169" fontId="16" fillId="3" borderId="2" xfId="0" applyNumberFormat="1" applyFont="1" applyFill="1" applyBorder="1" applyAlignment="1">
      <alignment vertical="center" wrapText="1"/>
    </xf>
    <xf numFmtId="168" fontId="16" fillId="3" borderId="2" xfId="0" applyNumberFormat="1" applyFont="1" applyFill="1" applyBorder="1" applyAlignment="1">
      <alignment vertical="center" wrapText="1"/>
    </xf>
    <xf numFmtId="0" fontId="18" fillId="6" borderId="2" xfId="4" applyFont="1" applyFill="1" applyBorder="1" applyAlignment="1">
      <alignment horizontal="center" vertical="center" wrapText="1"/>
    </xf>
    <xf numFmtId="0" fontId="21" fillId="3" borderId="2" xfId="0" applyFont="1" applyFill="1" applyBorder="1" applyAlignment="1">
      <alignment vertical="center" wrapText="1"/>
    </xf>
    <xf numFmtId="0" fontId="12" fillId="3" borderId="2" xfId="4" applyFont="1" applyFill="1" applyBorder="1" applyAlignment="1">
      <alignment horizontal="center" vertical="center" wrapText="1"/>
    </xf>
    <xf numFmtId="0" fontId="21" fillId="3" borderId="2" xfId="0" applyFont="1" applyFill="1" applyBorder="1" applyAlignment="1">
      <alignment wrapText="1"/>
    </xf>
    <xf numFmtId="0" fontId="16" fillId="3" borderId="2" xfId="0" applyFont="1" applyFill="1" applyBorder="1" applyAlignment="1">
      <alignment wrapText="1"/>
    </xf>
    <xf numFmtId="0" fontId="12" fillId="3" borderId="3" xfId="7" applyNumberFormat="1" applyFont="1" applyFill="1" applyBorder="1" applyAlignment="1">
      <alignment vertical="center" wrapText="1"/>
    </xf>
    <xf numFmtId="168" fontId="20" fillId="0" borderId="3" xfId="7" applyNumberFormat="1" applyFont="1" applyBorder="1" applyAlignment="1">
      <alignment vertical="center" wrapText="1"/>
    </xf>
    <xf numFmtId="42" fontId="9" fillId="0" borderId="2" xfId="1" applyFont="1" applyBorder="1" applyAlignment="1">
      <alignment horizontal="center" wrapText="1"/>
    </xf>
    <xf numFmtId="0" fontId="9" fillId="0" borderId="2" xfId="0" applyFont="1" applyBorder="1" applyAlignment="1">
      <alignment horizontal="center" wrapText="1"/>
    </xf>
    <xf numFmtId="0" fontId="0" fillId="3" borderId="2" xfId="0" applyNumberFormat="1" applyFont="1" applyFill="1" applyBorder="1" applyAlignment="1" applyProtection="1">
      <alignment horizontal="center" vertical="center" wrapText="1"/>
    </xf>
    <xf numFmtId="167" fontId="9" fillId="0" borderId="3" xfId="0" applyNumberFormat="1" applyFont="1" applyBorder="1" applyAlignment="1">
      <alignment horizontal="center" vertical="center" wrapText="1"/>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3" xfId="0" applyFont="1" applyFill="1" applyBorder="1" applyAlignment="1">
      <alignment horizontal="center" vertical="center"/>
    </xf>
    <xf numFmtId="0" fontId="9" fillId="3" borderId="11"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14" xfId="0" applyFont="1" applyFill="1" applyBorder="1" applyAlignment="1">
      <alignment horizontal="center" wrapText="1"/>
    </xf>
    <xf numFmtId="0" fontId="3" fillId="2" borderId="0" xfId="0" applyFont="1" applyFill="1" applyAlignment="1">
      <alignment horizontal="center" vertical="center" wrapText="1"/>
    </xf>
    <xf numFmtId="0" fontId="2" fillId="3" borderId="10" xfId="0" applyFont="1" applyFill="1" applyBorder="1" applyAlignment="1">
      <alignment horizontal="center" vertical="center"/>
    </xf>
    <xf numFmtId="0" fontId="2" fillId="3" borderId="12"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6" xfId="0" applyFont="1" applyFill="1" applyBorder="1" applyAlignment="1">
      <alignment horizontal="center"/>
    </xf>
    <xf numFmtId="14" fontId="9" fillId="3" borderId="6" xfId="0" applyNumberFormat="1" applyFont="1" applyFill="1" applyBorder="1" applyAlignment="1">
      <alignment horizontal="center" vertical="center" wrapText="1"/>
    </xf>
    <xf numFmtId="14" fontId="9" fillId="3" borderId="2" xfId="0" applyNumberFormat="1" applyFont="1" applyFill="1" applyBorder="1" applyAlignment="1">
      <alignment horizontal="center" vertical="center" wrapText="1"/>
    </xf>
    <xf numFmtId="14" fontId="9" fillId="3" borderId="7" xfId="0" applyNumberFormat="1" applyFont="1" applyFill="1" applyBorder="1" applyAlignment="1">
      <alignment horizontal="center" vertical="center" wrapText="1"/>
    </xf>
    <xf numFmtId="167" fontId="9" fillId="0" borderId="5" xfId="3" applyNumberFormat="1" applyFont="1" applyFill="1" applyBorder="1" applyAlignment="1">
      <alignment horizontal="center" vertical="center"/>
    </xf>
    <xf numFmtId="167" fontId="9" fillId="0" borderId="4" xfId="3" applyNumberFormat="1" applyFont="1" applyFill="1" applyBorder="1" applyAlignment="1">
      <alignment horizontal="center" vertical="center"/>
    </xf>
    <xf numFmtId="167" fontId="9" fillId="0" borderId="8" xfId="3" applyNumberFormat="1" applyFont="1" applyFill="1" applyBorder="1" applyAlignment="1">
      <alignment horizontal="center" vertical="center"/>
    </xf>
    <xf numFmtId="0" fontId="9" fillId="0" borderId="5"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8" xfId="0" applyFont="1" applyFill="1" applyBorder="1" applyAlignment="1">
      <alignment horizontal="left" vertical="center" wrapText="1"/>
    </xf>
    <xf numFmtId="9" fontId="9" fillId="0" borderId="5" xfId="0" applyNumberFormat="1" applyFont="1" applyFill="1" applyBorder="1" applyAlignment="1">
      <alignment horizontal="center" vertical="center"/>
    </xf>
    <xf numFmtId="9" fontId="9" fillId="0" borderId="4" xfId="0" applyNumberFormat="1" applyFont="1" applyFill="1" applyBorder="1" applyAlignment="1">
      <alignment horizontal="center" vertical="center"/>
    </xf>
    <xf numFmtId="9" fontId="9" fillId="0" borderId="8" xfId="0" applyNumberFormat="1" applyFont="1" applyFill="1" applyBorder="1" applyAlignment="1">
      <alignment horizontal="center" vertical="center"/>
    </xf>
    <xf numFmtId="167" fontId="9" fillId="0" borderId="5" xfId="2" applyNumberFormat="1" applyFont="1" applyFill="1" applyBorder="1" applyAlignment="1">
      <alignment horizontal="center" vertical="center" wrapText="1"/>
    </xf>
    <xf numFmtId="167" fontId="9" fillId="0" borderId="4" xfId="2" applyNumberFormat="1" applyFont="1" applyFill="1" applyBorder="1" applyAlignment="1">
      <alignment horizontal="center" vertical="center" wrapText="1"/>
    </xf>
    <xf numFmtId="167" fontId="9" fillId="0" borderId="8" xfId="2" applyNumberFormat="1" applyFont="1" applyFill="1" applyBorder="1" applyAlignment="1">
      <alignment horizontal="center" vertical="center" wrapText="1"/>
    </xf>
    <xf numFmtId="169" fontId="9" fillId="0" borderId="5" xfId="2" applyNumberFormat="1" applyFont="1" applyFill="1" applyBorder="1" applyAlignment="1">
      <alignment horizontal="center" vertical="center" wrapText="1"/>
    </xf>
    <xf numFmtId="169" fontId="9" fillId="0" borderId="4" xfId="2" applyNumberFormat="1" applyFont="1" applyFill="1" applyBorder="1" applyAlignment="1">
      <alignment horizontal="center" vertical="center" wrapText="1"/>
    </xf>
    <xf numFmtId="169" fontId="9" fillId="0" borderId="8" xfId="2" applyNumberFormat="1" applyFont="1" applyFill="1" applyBorder="1" applyAlignment="1">
      <alignment horizontal="center" vertical="center" wrapText="1"/>
    </xf>
    <xf numFmtId="0" fontId="9" fillId="0" borderId="5"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8" xfId="0" applyFont="1" applyFill="1" applyBorder="1" applyAlignment="1">
      <alignment horizontal="center" vertical="center"/>
    </xf>
    <xf numFmtId="0" fontId="12" fillId="0" borderId="6" xfId="0" applyFont="1" applyBorder="1" applyAlignment="1">
      <alignment horizontal="center" vertical="center" wrapText="1"/>
    </xf>
    <xf numFmtId="0" fontId="12" fillId="0" borderId="2" xfId="0" applyFont="1" applyBorder="1" applyAlignment="1">
      <alignment horizontal="center" vertical="center" wrapText="1"/>
    </xf>
    <xf numFmtId="169" fontId="9" fillId="0" borderId="5" xfId="2" applyNumberFormat="1" applyFont="1" applyFill="1" applyBorder="1" applyAlignment="1">
      <alignment horizontal="center" vertical="center"/>
    </xf>
    <xf numFmtId="169" fontId="9" fillId="0" borderId="4" xfId="2" applyNumberFormat="1" applyFont="1" applyFill="1" applyBorder="1" applyAlignment="1">
      <alignment horizontal="center" vertical="center"/>
    </xf>
    <xf numFmtId="169" fontId="9" fillId="0" borderId="8" xfId="2" applyNumberFormat="1" applyFont="1" applyFill="1" applyBorder="1" applyAlignment="1">
      <alignment horizontal="center" vertical="center"/>
    </xf>
    <xf numFmtId="0" fontId="9" fillId="0" borderId="1"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1" xfId="0" applyFont="1" applyFill="1" applyBorder="1" applyAlignment="1">
      <alignment horizontal="center" vertical="center"/>
    </xf>
    <xf numFmtId="0" fontId="9" fillId="0" borderId="3" xfId="0" applyFont="1" applyFill="1" applyBorder="1" applyAlignment="1">
      <alignment horizontal="center" vertical="center"/>
    </xf>
    <xf numFmtId="166" fontId="9" fillId="0" borderId="1" xfId="2" applyFont="1" applyFill="1" applyBorder="1" applyAlignment="1">
      <alignment horizontal="center" vertical="center"/>
    </xf>
    <xf numFmtId="166" fontId="9" fillId="0" borderId="4" xfId="2" applyFont="1" applyFill="1" applyBorder="1" applyAlignment="1">
      <alignment horizontal="center" vertical="center"/>
    </xf>
    <xf numFmtId="166" fontId="9" fillId="0" borderId="3" xfId="2" applyFont="1" applyFill="1" applyBorder="1" applyAlignment="1">
      <alignment horizontal="center" vertical="center"/>
    </xf>
    <xf numFmtId="0" fontId="9" fillId="3" borderId="2" xfId="0" applyFont="1" applyFill="1" applyBorder="1" applyAlignment="1">
      <alignment horizontal="center" vertical="center" wrapText="1"/>
    </xf>
    <xf numFmtId="0" fontId="9" fillId="3" borderId="2" xfId="0" applyFont="1" applyFill="1" applyBorder="1" applyAlignment="1">
      <alignment horizontal="left" vertical="center" wrapText="1"/>
    </xf>
    <xf numFmtId="0" fontId="9" fillId="0" borderId="1" xfId="0" applyFont="1" applyFill="1" applyBorder="1" applyAlignment="1">
      <alignment horizontal="left" vertical="top" wrapText="1"/>
    </xf>
    <xf numFmtId="0" fontId="9" fillId="0" borderId="3" xfId="0" applyFont="1" applyFill="1" applyBorder="1" applyAlignment="1">
      <alignment horizontal="left" vertical="top" wrapText="1"/>
    </xf>
    <xf numFmtId="0" fontId="9" fillId="3" borderId="5" xfId="0" applyFont="1" applyFill="1" applyBorder="1" applyAlignment="1">
      <alignment horizontal="center" vertical="center" wrapText="1"/>
    </xf>
    <xf numFmtId="0" fontId="9" fillId="3" borderId="8" xfId="0" applyFont="1" applyFill="1" applyBorder="1" applyAlignment="1">
      <alignment horizontal="center" vertical="center" wrapText="1"/>
    </xf>
    <xf numFmtId="42" fontId="9" fillId="0" borderId="6" xfId="1" applyFont="1" applyBorder="1" applyAlignment="1">
      <alignment horizontal="center" vertical="center" wrapText="1"/>
    </xf>
    <xf numFmtId="42" fontId="9" fillId="0" borderId="2" xfId="1" applyFont="1" applyBorder="1" applyAlignment="1">
      <alignment horizontal="center" vertical="center" wrapText="1"/>
    </xf>
    <xf numFmtId="42" fontId="9" fillId="0" borderId="7" xfId="1" applyFont="1" applyBorder="1" applyAlignment="1">
      <alignment horizontal="center" vertical="center" wrapText="1"/>
    </xf>
    <xf numFmtId="0" fontId="9" fillId="3" borderId="4"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1" xfId="0" applyFont="1" applyFill="1" applyBorder="1" applyAlignment="1">
      <alignment horizontal="left" vertical="top" wrapText="1"/>
    </xf>
    <xf numFmtId="0" fontId="9" fillId="3" borderId="3" xfId="0" applyFont="1" applyFill="1" applyBorder="1" applyAlignment="1">
      <alignment horizontal="left" vertical="top" wrapText="1"/>
    </xf>
    <xf numFmtId="0" fontId="9" fillId="3" borderId="1" xfId="0" applyFont="1" applyFill="1" applyBorder="1" applyAlignment="1">
      <alignment horizontal="left" vertical="center" wrapText="1"/>
    </xf>
    <xf numFmtId="0" fontId="9" fillId="3" borderId="4" xfId="0" applyFont="1" applyFill="1" applyBorder="1" applyAlignment="1">
      <alignment horizontal="left" vertical="center" wrapText="1"/>
    </xf>
    <xf numFmtId="0" fontId="9" fillId="3" borderId="3" xfId="0" applyFont="1" applyFill="1" applyBorder="1" applyAlignment="1">
      <alignment horizontal="left" vertical="center" wrapText="1"/>
    </xf>
    <xf numFmtId="0" fontId="9" fillId="3" borderId="1" xfId="0" applyFont="1" applyFill="1" applyBorder="1" applyAlignment="1">
      <alignment vertical="center" wrapText="1"/>
    </xf>
    <xf numFmtId="0" fontId="9" fillId="3" borderId="4" xfId="0" applyFont="1" applyFill="1" applyBorder="1" applyAlignment="1">
      <alignment vertical="center" wrapText="1"/>
    </xf>
    <xf numFmtId="0" fontId="9" fillId="3" borderId="3" xfId="0" applyFont="1" applyFill="1" applyBorder="1" applyAlignment="1">
      <alignment vertical="center" wrapText="1"/>
    </xf>
    <xf numFmtId="0" fontId="9" fillId="3" borderId="1" xfId="0" applyFont="1" applyFill="1" applyBorder="1" applyAlignment="1">
      <alignment horizontal="center" vertical="center" wrapText="1"/>
    </xf>
    <xf numFmtId="14" fontId="9" fillId="3" borderId="1" xfId="0" applyNumberFormat="1" applyFont="1" applyFill="1" applyBorder="1" applyAlignment="1">
      <alignment horizontal="center" vertical="center" wrapText="1"/>
    </xf>
    <xf numFmtId="14" fontId="9" fillId="3" borderId="4" xfId="0" applyNumberFormat="1" applyFont="1" applyFill="1" applyBorder="1" applyAlignment="1">
      <alignment horizontal="center" vertical="center" wrapText="1"/>
    </xf>
    <xf numFmtId="14" fontId="9" fillId="3" borderId="3"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3" xfId="0" applyFont="1" applyFill="1" applyBorder="1" applyAlignment="1">
      <alignment horizontal="center" vertical="center" wrapText="1"/>
    </xf>
    <xf numFmtId="167" fontId="9" fillId="3" borderId="1" xfId="3" applyNumberFormat="1" applyFont="1" applyFill="1" applyBorder="1" applyAlignment="1">
      <alignment horizontal="center" vertical="center" wrapText="1"/>
    </xf>
    <xf numFmtId="167" fontId="9" fillId="3" borderId="3" xfId="3"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3" borderId="6" xfId="0" applyFont="1" applyFill="1" applyBorder="1" applyAlignment="1">
      <alignment horizontal="left" vertical="center" wrapText="1"/>
    </xf>
    <xf numFmtId="169" fontId="9" fillId="0" borderId="6" xfId="0" applyNumberFormat="1" applyFont="1" applyBorder="1" applyAlignment="1">
      <alignment horizontal="center" vertical="center" wrapText="1"/>
    </xf>
    <xf numFmtId="169" fontId="9" fillId="0" borderId="2" xfId="0" applyNumberFormat="1" applyFont="1" applyBorder="1" applyAlignment="1">
      <alignment horizontal="center" vertical="center" wrapText="1"/>
    </xf>
    <xf numFmtId="0" fontId="9" fillId="3" borderId="6" xfId="0" applyFont="1" applyFill="1" applyBorder="1" applyAlignment="1">
      <alignment horizontal="center" vertical="center" wrapText="1"/>
    </xf>
    <xf numFmtId="169" fontId="9" fillId="0" borderId="1" xfId="0" applyNumberFormat="1" applyFont="1" applyBorder="1" applyAlignment="1">
      <alignment horizontal="center" vertical="center"/>
    </xf>
    <xf numFmtId="169" fontId="9" fillId="0" borderId="4" xfId="0" applyNumberFormat="1" applyFont="1" applyBorder="1" applyAlignment="1">
      <alignment horizontal="center" vertical="center"/>
    </xf>
    <xf numFmtId="169" fontId="9" fillId="0" borderId="3" xfId="0" applyNumberFormat="1" applyFont="1" applyBorder="1" applyAlignment="1">
      <alignment horizontal="center" vertical="center"/>
    </xf>
    <xf numFmtId="167" fontId="9" fillId="0" borderId="1" xfId="3" applyNumberFormat="1" applyFont="1" applyFill="1" applyBorder="1" applyAlignment="1">
      <alignment horizontal="center" vertical="center"/>
    </xf>
    <xf numFmtId="167" fontId="9" fillId="0" borderId="3" xfId="3" applyNumberFormat="1" applyFont="1" applyFill="1" applyBorder="1" applyAlignment="1">
      <alignment horizontal="center" vertical="center"/>
    </xf>
    <xf numFmtId="0" fontId="16" fillId="3" borderId="1" xfId="0" applyFont="1" applyFill="1" applyBorder="1" applyAlignment="1">
      <alignment vertical="top" wrapText="1"/>
    </xf>
    <xf numFmtId="0" fontId="16" fillId="3" borderId="3" xfId="0" applyFont="1" applyFill="1" applyBorder="1" applyAlignment="1">
      <alignment vertical="top" wrapText="1"/>
    </xf>
    <xf numFmtId="0" fontId="9" fillId="3" borderId="1" xfId="0" applyFont="1" applyFill="1" applyBorder="1" applyAlignment="1">
      <alignment horizontal="center" vertical="center"/>
    </xf>
    <xf numFmtId="0" fontId="9" fillId="3" borderId="3" xfId="0" applyFont="1" applyFill="1" applyBorder="1" applyAlignment="1">
      <alignment horizontal="center" vertical="center"/>
    </xf>
    <xf numFmtId="166" fontId="9" fillId="3" borderId="1" xfId="2" applyFont="1" applyFill="1" applyBorder="1" applyAlignment="1">
      <alignment vertical="top" wrapText="1"/>
    </xf>
    <xf numFmtId="0" fontId="9" fillId="3" borderId="3" xfId="0" applyFont="1" applyFill="1" applyBorder="1" applyAlignment="1">
      <alignment vertical="top" wrapText="1"/>
    </xf>
    <xf numFmtId="167" fontId="9" fillId="3" borderId="1" xfId="3" applyNumberFormat="1" applyFont="1" applyFill="1" applyBorder="1" applyAlignment="1">
      <alignment horizontal="center" vertical="center"/>
    </xf>
    <xf numFmtId="0" fontId="9" fillId="3" borderId="1" xfId="0" applyFont="1" applyFill="1" applyBorder="1" applyAlignment="1">
      <alignment horizontal="center" vertical="top" wrapText="1"/>
    </xf>
    <xf numFmtId="0" fontId="9" fillId="3" borderId="4" xfId="0" applyFont="1" applyFill="1" applyBorder="1" applyAlignment="1">
      <alignment vertical="top" wrapText="1"/>
    </xf>
    <xf numFmtId="0" fontId="9" fillId="0" borderId="1" xfId="0" applyFont="1" applyBorder="1" applyAlignment="1">
      <alignment horizontal="center" vertical="center" wrapText="1"/>
    </xf>
    <xf numFmtId="0" fontId="9" fillId="0" borderId="3" xfId="0" applyFont="1" applyBorder="1" applyAlignment="1">
      <alignment horizontal="center" vertical="center" wrapText="1"/>
    </xf>
    <xf numFmtId="9" fontId="9" fillId="0" borderId="1" xfId="1" applyNumberFormat="1" applyFont="1" applyBorder="1" applyAlignment="1">
      <alignment horizontal="center" vertical="center" wrapText="1"/>
    </xf>
    <xf numFmtId="9" fontId="9" fillId="0" borderId="3" xfId="1" applyNumberFormat="1" applyFont="1" applyBorder="1" applyAlignment="1">
      <alignment horizontal="center" vertical="center" wrapText="1"/>
    </xf>
    <xf numFmtId="169" fontId="9" fillId="0" borderId="1" xfId="2" applyNumberFormat="1" applyFont="1" applyFill="1" applyBorder="1" applyAlignment="1">
      <alignment horizontal="center" vertical="center"/>
    </xf>
    <xf numFmtId="169" fontId="9" fillId="0" borderId="3" xfId="2" applyNumberFormat="1" applyFont="1" applyFill="1" applyBorder="1" applyAlignment="1">
      <alignment horizontal="center" vertical="center"/>
    </xf>
    <xf numFmtId="42" fontId="9" fillId="0" borderId="1" xfId="1" applyFont="1" applyFill="1" applyBorder="1" applyAlignment="1">
      <alignment horizontal="center" vertical="center"/>
    </xf>
    <xf numFmtId="42" fontId="9" fillId="0" borderId="4" xfId="1" applyFont="1" applyFill="1" applyBorder="1" applyAlignment="1">
      <alignment horizontal="center" vertical="center"/>
    </xf>
    <xf numFmtId="42" fontId="9" fillId="0" borderId="3" xfId="1" applyFont="1" applyFill="1" applyBorder="1" applyAlignment="1">
      <alignment horizontal="center" vertical="center"/>
    </xf>
    <xf numFmtId="1" fontId="9" fillId="0" borderId="1" xfId="1" applyNumberFormat="1" applyFont="1" applyBorder="1" applyAlignment="1">
      <alignment horizontal="center" vertical="center" wrapText="1"/>
    </xf>
    <xf numFmtId="1" fontId="9" fillId="0" borderId="3" xfId="1" applyNumberFormat="1" applyFont="1" applyBorder="1" applyAlignment="1">
      <alignment horizontal="center" vertical="center" wrapText="1"/>
    </xf>
    <xf numFmtId="42" fontId="9" fillId="0" borderId="1" xfId="1" applyFont="1" applyBorder="1" applyAlignment="1">
      <alignment horizontal="center" vertical="center" wrapText="1"/>
    </xf>
    <xf numFmtId="42" fontId="9" fillId="0" borderId="3" xfId="1" applyFont="1" applyBorder="1" applyAlignment="1">
      <alignment horizontal="center" vertical="center" wrapText="1"/>
    </xf>
    <xf numFmtId="169" fontId="9" fillId="0" borderId="1" xfId="0" applyNumberFormat="1" applyFont="1" applyBorder="1" applyAlignment="1">
      <alignment horizontal="center" vertical="center" wrapText="1"/>
    </xf>
    <xf numFmtId="169" fontId="9" fillId="0" borderId="3" xfId="0" applyNumberFormat="1" applyFont="1" applyBorder="1" applyAlignment="1">
      <alignment horizontal="center" vertical="center" wrapText="1"/>
    </xf>
    <xf numFmtId="0" fontId="9" fillId="0" borderId="4" xfId="0" applyFont="1" applyBorder="1" applyAlignment="1">
      <alignment horizontal="center" vertical="center" wrapText="1"/>
    </xf>
  </cellXfs>
  <cellStyles count="9">
    <cellStyle name="Millares" xfId="2" builtinId="3"/>
    <cellStyle name="Millares [0]" xfId="5" builtinId="6"/>
    <cellStyle name="Millares [0] 2" xfId="6"/>
    <cellStyle name="Moneda" xfId="3" builtinId="4"/>
    <cellStyle name="Moneda [0]" xfId="1" builtinId="7"/>
    <cellStyle name="Normal" xfId="0" builtinId="0"/>
    <cellStyle name="Normal 2" xfId="4"/>
    <cellStyle name="Normal 2 2" xfId="8"/>
    <cellStyle name="Normal 3"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sanchez\Downloads\PLANES%20Y%20ORGANIZACION%20RECURSOS%20INOCUIDAD%20ALIMENTOS%202021%20VERSION%202501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sanchez\Downloads\2020\XL\PAS%20SAN%20Y%20ENFERMEDADES%20EMERGENTE%20REMERGEN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IDADES "/>
      <sheetName val="PAS MPS"/>
      <sheetName val="P3M1P1A2-COAI 2021"/>
      <sheetName val="PAS PLAN DLLO NUEVO"/>
      <sheetName val="PAS PLAN DLLO"/>
      <sheetName val="EJECUCIÓN PAS 2020"/>
      <sheetName val="DIMENSIONES"/>
      <sheetName val="DATOS"/>
      <sheetName val="LINEAS OPERATIVAS"/>
      <sheetName val="FUENTES_FINANCIACION"/>
      <sheetName val="FUT"/>
    </sheetNames>
    <sheetDataSet>
      <sheetData sheetId="0" refreshError="1"/>
      <sheetData sheetId="1" refreshError="1">
        <row r="12">
          <cell r="C12" t="str">
            <v>Diseño e implementación de un modelo preventivo en salud; Una Salud pública para todos</v>
          </cell>
          <cell r="J12">
            <v>13543068</v>
          </cell>
        </row>
        <row r="13">
          <cell r="J13">
            <v>1429612</v>
          </cell>
        </row>
        <row r="14">
          <cell r="J14">
            <v>8019130</v>
          </cell>
          <cell r="K14" t="str">
            <v>Realizar cuatro (4) reuniones de Comité de Inspeccion, Vigilancia y Control de Carnes y Productos Carnicos Comestibles para tratar temas sobre los procesos autorizaciones sanitaria definitiva a establecimientos, planta de beneficio animal y competencia en la IVC de carnes de las entidades miembros del comite.</v>
          </cell>
        </row>
        <row r="15">
          <cell r="J15">
            <v>6938320</v>
          </cell>
        </row>
        <row r="17">
          <cell r="J17">
            <v>38061680</v>
          </cell>
          <cell r="K17" t="str">
            <v>Diseñar y ejecutar una estrategia informativa masiva sobre buenas practicas de manipulacion de alimentos para la entrega a la poblacion a la comunidad en general en donde se realiza las actividades de intervencion colectivo como estrategia para la disminucion de enfermedades transmitidas por alimentos y el riesgo de transmision de Coronavirus COVID-19 por la manipulacion y/o consumo de alimentos y bebidas.</v>
          </cell>
        </row>
        <row r="18">
          <cell r="J18">
            <v>11938320</v>
          </cell>
          <cell r="K18" t="str">
            <v>Realizar veintidos (22) talleres de educacion sanitaria teorico - practico que incluya actividades ludicas a 1000 personas (que lideres o pontenciales lideres) de los entornos comunitarios sobre: 1) Buenas prácticas de manipulación de alimentos para la disminución de enfermedades transmitidas por alimentos. b) Riesgo de transmisión de Coronavirus COVID-19 por la manipulacion y/o consumo de alimentos y bebidas; y identificacion de lideres para implementar estrategias para fomentar cambios conductables en el tema tratado</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ss 2021"/>
      <sheetName val="DIMENSIONES"/>
      <sheetName val="LINEAS OPERATIVAS"/>
      <sheetName val="FUENTES FINANCIACION"/>
    </sheetNames>
    <sheetDataSet>
      <sheetData sheetId="0" refreshError="1">
        <row r="23">
          <cell r="I23" t="str">
            <v>Realizar Búsquedas Activas Comunitarias e investigación de campo de los casos notificados de Lepra al SIVIGILA</v>
          </cell>
        </row>
      </sheetData>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164"/>
  <sheetViews>
    <sheetView tabSelected="1" topLeftCell="A40" workbookViewId="0">
      <selection activeCell="D173" sqref="D173"/>
    </sheetView>
  </sheetViews>
  <sheetFormatPr baseColWidth="10" defaultRowHeight="15" x14ac:dyDescent="0.25"/>
  <cols>
    <col min="1" max="1" width="8.5703125" style="3" customWidth="1"/>
    <col min="2" max="2" width="15" style="3" customWidth="1"/>
    <col min="3" max="3" width="14.5703125" style="3" customWidth="1"/>
    <col min="4" max="4" width="19" style="3" customWidth="1"/>
    <col min="5" max="5" width="26.140625" style="3" customWidth="1"/>
    <col min="6" max="6" width="36.5703125" style="4" customWidth="1"/>
    <col min="7" max="7" width="20.42578125" style="5" customWidth="1"/>
    <col min="8" max="8" width="19.140625" style="5" customWidth="1"/>
    <col min="9" max="9" width="13.5703125" style="5" customWidth="1"/>
    <col min="10" max="10" width="17.5703125" style="5" customWidth="1"/>
    <col min="11" max="11" width="16.140625" style="5" customWidth="1"/>
    <col min="12" max="13" width="13.5703125" style="5" customWidth="1"/>
    <col min="14" max="14" width="16.85546875" style="5" customWidth="1"/>
    <col min="15" max="15" width="15.42578125" style="6" customWidth="1"/>
    <col min="16" max="16" width="10.140625" style="6" customWidth="1"/>
    <col min="17" max="17" width="14.7109375" style="6" customWidth="1"/>
    <col min="18" max="18" width="13.42578125" style="4" customWidth="1"/>
    <col min="19" max="16384" width="11.42578125" style="4"/>
  </cols>
  <sheetData>
    <row r="1" spans="1:21" s="1" customFormat="1" ht="18.75" x14ac:dyDescent="0.25">
      <c r="A1" s="388" t="s">
        <v>0</v>
      </c>
      <c r="B1" s="388"/>
      <c r="C1" s="388"/>
      <c r="D1" s="388"/>
      <c r="E1" s="388"/>
      <c r="F1" s="388"/>
      <c r="G1" s="388"/>
      <c r="H1" s="388"/>
      <c r="I1" s="388"/>
      <c r="J1" s="388"/>
      <c r="K1" s="388"/>
      <c r="L1" s="388"/>
      <c r="M1" s="388"/>
      <c r="N1" s="388"/>
      <c r="O1" s="388"/>
      <c r="P1" s="388"/>
      <c r="Q1" s="388"/>
    </row>
    <row r="2" spans="1:21" ht="15.75" thickBot="1" x14ac:dyDescent="0.3"/>
    <row r="3" spans="1:21" s="7" customFormat="1" x14ac:dyDescent="0.25">
      <c r="A3" s="389" t="s">
        <v>1</v>
      </c>
      <c r="B3" s="380" t="s">
        <v>16</v>
      </c>
      <c r="C3" s="380" t="s">
        <v>17</v>
      </c>
      <c r="D3" s="380" t="s">
        <v>18</v>
      </c>
      <c r="E3" s="391" t="s">
        <v>19</v>
      </c>
      <c r="F3" s="391" t="s">
        <v>20</v>
      </c>
      <c r="G3" s="393" t="s">
        <v>21</v>
      </c>
      <c r="H3" s="393" t="s">
        <v>22</v>
      </c>
      <c r="I3" s="391" t="s">
        <v>23</v>
      </c>
      <c r="J3" s="395" t="s">
        <v>24</v>
      </c>
      <c r="K3" s="395"/>
      <c r="L3" s="395"/>
      <c r="M3" s="395"/>
      <c r="N3" s="395"/>
      <c r="O3" s="395"/>
      <c r="P3" s="395"/>
      <c r="Q3" s="395"/>
      <c r="R3" s="380" t="s">
        <v>25</v>
      </c>
      <c r="S3" s="380" t="s">
        <v>26</v>
      </c>
      <c r="T3" s="382" t="s">
        <v>27</v>
      </c>
    </row>
    <row r="4" spans="1:21" s="7" customFormat="1" ht="15.75" thickBot="1" x14ac:dyDescent="0.3">
      <c r="A4" s="390"/>
      <c r="B4" s="381"/>
      <c r="C4" s="381"/>
      <c r="D4" s="381"/>
      <c r="E4" s="392"/>
      <c r="F4" s="392"/>
      <c r="G4" s="394"/>
      <c r="H4" s="394"/>
      <c r="I4" s="392"/>
      <c r="J4" s="169" t="s">
        <v>2</v>
      </c>
      <c r="K4" s="169" t="s">
        <v>3</v>
      </c>
      <c r="L4" s="169" t="s">
        <v>28</v>
      </c>
      <c r="M4" s="169" t="s">
        <v>4</v>
      </c>
      <c r="N4" s="169" t="s">
        <v>5</v>
      </c>
      <c r="O4" s="169" t="s">
        <v>29</v>
      </c>
      <c r="P4" s="169" t="s">
        <v>6</v>
      </c>
      <c r="Q4" s="170" t="s">
        <v>30</v>
      </c>
      <c r="R4" s="381"/>
      <c r="S4" s="381"/>
      <c r="T4" s="383"/>
    </row>
    <row r="5" spans="1:21" s="7" customFormat="1" ht="15.75" thickBot="1" x14ac:dyDescent="0.3">
      <c r="A5" s="167">
        <v>1</v>
      </c>
      <c r="B5" s="167"/>
      <c r="C5" s="167"/>
      <c r="D5" s="167"/>
      <c r="E5" s="167"/>
      <c r="F5" s="167"/>
      <c r="G5" s="13"/>
      <c r="H5" s="13"/>
      <c r="I5" s="167"/>
      <c r="J5" s="167"/>
      <c r="K5" s="167"/>
      <c r="L5" s="167"/>
      <c r="M5" s="167"/>
      <c r="N5" s="167"/>
      <c r="O5" s="167"/>
      <c r="P5" s="167"/>
      <c r="Q5" s="168"/>
      <c r="R5" s="167"/>
      <c r="S5" s="167"/>
      <c r="T5" s="167"/>
    </row>
    <row r="6" spans="1:21" s="56" customFormat="1" ht="74.25" customHeight="1" x14ac:dyDescent="0.25">
      <c r="A6" s="122" t="s">
        <v>42</v>
      </c>
      <c r="B6" s="123" t="s">
        <v>31</v>
      </c>
      <c r="C6" s="123" t="s">
        <v>32</v>
      </c>
      <c r="D6" s="41" t="s">
        <v>33</v>
      </c>
      <c r="E6" s="124" t="s">
        <v>34</v>
      </c>
      <c r="F6" s="124" t="s">
        <v>35</v>
      </c>
      <c r="G6" s="433" t="s">
        <v>36</v>
      </c>
      <c r="H6" s="124" t="s">
        <v>37</v>
      </c>
      <c r="I6" s="125">
        <v>1</v>
      </c>
      <c r="J6" s="124">
        <v>0</v>
      </c>
      <c r="K6" s="124">
        <v>0</v>
      </c>
      <c r="L6" s="124">
        <v>0</v>
      </c>
      <c r="M6" s="124">
        <v>0</v>
      </c>
      <c r="N6" s="124">
        <v>0</v>
      </c>
      <c r="O6" s="124">
        <v>0</v>
      </c>
      <c r="P6" s="124">
        <v>0</v>
      </c>
      <c r="Q6" s="126">
        <v>0</v>
      </c>
      <c r="R6" s="127">
        <v>44197</v>
      </c>
      <c r="S6" s="127">
        <v>44561</v>
      </c>
      <c r="T6" s="128" t="s">
        <v>38</v>
      </c>
    </row>
    <row r="7" spans="1:21" s="56" customFormat="1" ht="79.5" customHeight="1" thickBot="1" x14ac:dyDescent="0.3">
      <c r="A7" s="129" t="s">
        <v>42</v>
      </c>
      <c r="B7" s="130" t="s">
        <v>31</v>
      </c>
      <c r="C7" s="130" t="s">
        <v>32</v>
      </c>
      <c r="D7" s="131" t="s">
        <v>33</v>
      </c>
      <c r="E7" s="132" t="s">
        <v>52</v>
      </c>
      <c r="F7" s="133" t="s">
        <v>53</v>
      </c>
      <c r="G7" s="434"/>
      <c r="H7" s="133" t="s">
        <v>54</v>
      </c>
      <c r="I7" s="134">
        <v>1</v>
      </c>
      <c r="J7" s="135">
        <v>0</v>
      </c>
      <c r="K7" s="134">
        <v>0</v>
      </c>
      <c r="L7" s="134">
        <v>0</v>
      </c>
      <c r="M7" s="134">
        <v>0</v>
      </c>
      <c r="N7" s="134">
        <v>0</v>
      </c>
      <c r="O7" s="134">
        <v>0</v>
      </c>
      <c r="P7" s="134">
        <v>0</v>
      </c>
      <c r="Q7" s="136">
        <f t="shared" ref="Q7" si="0">SUM(J7:P7)</f>
        <v>0</v>
      </c>
      <c r="R7" s="137">
        <v>44197</v>
      </c>
      <c r="S7" s="137">
        <v>44561</v>
      </c>
      <c r="T7" s="138" t="s">
        <v>38</v>
      </c>
    </row>
    <row r="8" spans="1:21" s="57" customFormat="1" ht="54" customHeight="1" x14ac:dyDescent="0.2">
      <c r="A8" s="122" t="s">
        <v>42</v>
      </c>
      <c r="B8" s="41" t="s">
        <v>31</v>
      </c>
      <c r="C8" s="41" t="s">
        <v>32</v>
      </c>
      <c r="D8" s="41" t="s">
        <v>33</v>
      </c>
      <c r="E8" s="124" t="s">
        <v>34</v>
      </c>
      <c r="F8" s="124" t="s">
        <v>39</v>
      </c>
      <c r="G8" s="124" t="s">
        <v>44</v>
      </c>
      <c r="H8" s="402" t="s">
        <v>40</v>
      </c>
      <c r="I8" s="405">
        <v>1</v>
      </c>
      <c r="J8" s="408">
        <v>1853447126</v>
      </c>
      <c r="K8" s="411">
        <v>4963383856</v>
      </c>
      <c r="L8" s="414">
        <v>0</v>
      </c>
      <c r="M8" s="414">
        <v>0</v>
      </c>
      <c r="N8" s="414">
        <v>0</v>
      </c>
      <c r="O8" s="419">
        <v>13158938559</v>
      </c>
      <c r="P8" s="414">
        <v>0</v>
      </c>
      <c r="Q8" s="399">
        <f>+J8+K8+O8</f>
        <v>19975769541</v>
      </c>
      <c r="R8" s="396">
        <v>44197</v>
      </c>
      <c r="S8" s="396">
        <v>44561</v>
      </c>
      <c r="T8" s="384" t="s">
        <v>38</v>
      </c>
      <c r="U8" s="387" t="s">
        <v>41</v>
      </c>
    </row>
    <row r="9" spans="1:21" s="55" customFormat="1" ht="57" customHeight="1" x14ac:dyDescent="0.2">
      <c r="A9" s="140" t="s">
        <v>42</v>
      </c>
      <c r="B9" s="18" t="s">
        <v>31</v>
      </c>
      <c r="C9" s="18" t="s">
        <v>32</v>
      </c>
      <c r="D9" s="18" t="s">
        <v>33</v>
      </c>
      <c r="E9" s="19" t="s">
        <v>34</v>
      </c>
      <c r="F9" s="19" t="s">
        <v>39</v>
      </c>
      <c r="G9" s="19" t="s">
        <v>45</v>
      </c>
      <c r="H9" s="403"/>
      <c r="I9" s="406"/>
      <c r="J9" s="409"/>
      <c r="K9" s="412"/>
      <c r="L9" s="415"/>
      <c r="M9" s="415"/>
      <c r="N9" s="415"/>
      <c r="O9" s="420"/>
      <c r="P9" s="415"/>
      <c r="Q9" s="400"/>
      <c r="R9" s="397"/>
      <c r="S9" s="397"/>
      <c r="T9" s="385"/>
      <c r="U9" s="387"/>
    </row>
    <row r="10" spans="1:21" s="55" customFormat="1" ht="54.75" customHeight="1" x14ac:dyDescent="0.2">
      <c r="A10" s="140" t="s">
        <v>42</v>
      </c>
      <c r="B10" s="18" t="s">
        <v>31</v>
      </c>
      <c r="C10" s="18" t="s">
        <v>32</v>
      </c>
      <c r="D10" s="18" t="s">
        <v>33</v>
      </c>
      <c r="E10" s="19" t="s">
        <v>34</v>
      </c>
      <c r="F10" s="19" t="s">
        <v>39</v>
      </c>
      <c r="G10" s="19" t="s">
        <v>46</v>
      </c>
      <c r="H10" s="403"/>
      <c r="I10" s="406"/>
      <c r="J10" s="409"/>
      <c r="K10" s="412"/>
      <c r="L10" s="415"/>
      <c r="M10" s="415"/>
      <c r="N10" s="415"/>
      <c r="O10" s="420"/>
      <c r="P10" s="415"/>
      <c r="Q10" s="400"/>
      <c r="R10" s="397"/>
      <c r="S10" s="397"/>
      <c r="T10" s="385"/>
      <c r="U10" s="387"/>
    </row>
    <row r="11" spans="1:21" s="55" customFormat="1" ht="57" customHeight="1" thickBot="1" x14ac:dyDescent="0.25">
      <c r="A11" s="129" t="s">
        <v>42</v>
      </c>
      <c r="B11" s="131" t="s">
        <v>31</v>
      </c>
      <c r="C11" s="131" t="s">
        <v>32</v>
      </c>
      <c r="D11" s="131" t="s">
        <v>33</v>
      </c>
      <c r="E11" s="133" t="s">
        <v>34</v>
      </c>
      <c r="F11" s="133" t="s">
        <v>39</v>
      </c>
      <c r="G11" s="141" t="s">
        <v>47</v>
      </c>
      <c r="H11" s="404"/>
      <c r="I11" s="407"/>
      <c r="J11" s="410"/>
      <c r="K11" s="413"/>
      <c r="L11" s="416"/>
      <c r="M11" s="416"/>
      <c r="N11" s="416"/>
      <c r="O11" s="421"/>
      <c r="P11" s="416"/>
      <c r="Q11" s="401"/>
      <c r="R11" s="398"/>
      <c r="S11" s="398"/>
      <c r="T11" s="386"/>
      <c r="U11" s="387"/>
    </row>
    <row r="12" spans="1:21" s="55" customFormat="1" ht="80.25" customHeight="1" thickBot="1" x14ac:dyDescent="0.25">
      <c r="A12" s="142" t="s">
        <v>42</v>
      </c>
      <c r="B12" s="143" t="s">
        <v>31</v>
      </c>
      <c r="C12" s="143" t="s">
        <v>32</v>
      </c>
      <c r="D12" s="143" t="s">
        <v>33</v>
      </c>
      <c r="E12" s="144" t="s">
        <v>34</v>
      </c>
      <c r="F12" s="144" t="s">
        <v>48</v>
      </c>
      <c r="G12" s="145" t="s">
        <v>49</v>
      </c>
      <c r="H12" s="144" t="s">
        <v>50</v>
      </c>
      <c r="I12" s="146">
        <v>1</v>
      </c>
      <c r="J12" s="147">
        <v>220000000</v>
      </c>
      <c r="K12" s="146">
        <v>0</v>
      </c>
      <c r="L12" s="146">
        <v>0</v>
      </c>
      <c r="M12" s="146">
        <v>0</v>
      </c>
      <c r="N12" s="146">
        <v>0</v>
      </c>
      <c r="O12" s="146">
        <v>0</v>
      </c>
      <c r="P12" s="146">
        <v>0</v>
      </c>
      <c r="Q12" s="148">
        <f t="shared" ref="Q12" si="1">SUM(J12:P12)</f>
        <v>220000000</v>
      </c>
      <c r="R12" s="154">
        <v>44197</v>
      </c>
      <c r="S12" s="154">
        <v>44561</v>
      </c>
      <c r="T12" s="155" t="s">
        <v>38</v>
      </c>
    </row>
    <row r="13" spans="1:21" s="55" customFormat="1" ht="33" customHeight="1" x14ac:dyDescent="0.2">
      <c r="A13" s="122" t="s">
        <v>42</v>
      </c>
      <c r="B13" s="41" t="s">
        <v>31</v>
      </c>
      <c r="C13" s="41" t="s">
        <v>32</v>
      </c>
      <c r="D13" s="41" t="s">
        <v>33</v>
      </c>
      <c r="E13" s="150" t="s">
        <v>261</v>
      </c>
      <c r="F13" s="250" t="s">
        <v>270</v>
      </c>
      <c r="G13" s="435" t="s">
        <v>63</v>
      </c>
      <c r="H13" s="248" t="s">
        <v>64</v>
      </c>
      <c r="I13" s="253">
        <v>0.25</v>
      </c>
      <c r="J13" s="260">
        <v>0</v>
      </c>
      <c r="K13" s="261" t="s">
        <v>291</v>
      </c>
      <c r="L13" s="261"/>
      <c r="M13" s="261"/>
      <c r="N13" s="254"/>
      <c r="O13" s="254"/>
      <c r="P13" s="254"/>
      <c r="Q13" s="241"/>
      <c r="R13" s="251">
        <v>44197</v>
      </c>
      <c r="S13" s="251">
        <v>44561</v>
      </c>
      <c r="T13" s="252" t="s">
        <v>38</v>
      </c>
    </row>
    <row r="14" spans="1:21" s="55" customFormat="1" ht="33" customHeight="1" x14ac:dyDescent="0.2">
      <c r="A14" s="140" t="s">
        <v>42</v>
      </c>
      <c r="B14" s="18" t="s">
        <v>31</v>
      </c>
      <c r="C14" s="18" t="s">
        <v>32</v>
      </c>
      <c r="D14" s="18" t="s">
        <v>33</v>
      </c>
      <c r="E14" s="149" t="s">
        <v>261</v>
      </c>
      <c r="F14" s="248" t="s">
        <v>269</v>
      </c>
      <c r="G14" s="436"/>
      <c r="H14" s="248" t="s">
        <v>65</v>
      </c>
      <c r="I14" s="254">
        <v>1</v>
      </c>
      <c r="J14" s="260">
        <v>0</v>
      </c>
      <c r="K14" s="261"/>
      <c r="L14" s="261"/>
      <c r="M14" s="261"/>
      <c r="N14" s="254"/>
      <c r="O14" s="254"/>
      <c r="P14" s="254"/>
      <c r="Q14" s="241"/>
      <c r="R14" s="251">
        <v>44197</v>
      </c>
      <c r="S14" s="251">
        <v>44561</v>
      </c>
      <c r="T14" s="252" t="s">
        <v>38</v>
      </c>
    </row>
    <row r="15" spans="1:21" s="55" customFormat="1" ht="33" customHeight="1" x14ac:dyDescent="0.2">
      <c r="A15" s="140" t="s">
        <v>42</v>
      </c>
      <c r="B15" s="18" t="s">
        <v>31</v>
      </c>
      <c r="C15" s="18" t="s">
        <v>32</v>
      </c>
      <c r="D15" s="18" t="s">
        <v>33</v>
      </c>
      <c r="E15" s="149" t="s">
        <v>261</v>
      </c>
      <c r="F15" s="248" t="s">
        <v>267</v>
      </c>
      <c r="G15" s="436"/>
      <c r="H15" s="248" t="s">
        <v>268</v>
      </c>
      <c r="I15" s="254">
        <v>3</v>
      </c>
      <c r="J15" s="260">
        <v>0</v>
      </c>
      <c r="K15" s="261"/>
      <c r="L15" s="261"/>
      <c r="M15" s="261"/>
      <c r="N15" s="254"/>
      <c r="O15" s="254"/>
      <c r="P15" s="254"/>
      <c r="Q15" s="241"/>
      <c r="R15" s="251">
        <v>44197</v>
      </c>
      <c r="S15" s="251">
        <v>44561</v>
      </c>
      <c r="T15" s="252" t="s">
        <v>38</v>
      </c>
    </row>
    <row r="16" spans="1:21" s="55" customFormat="1" ht="33" customHeight="1" x14ac:dyDescent="0.2">
      <c r="A16" s="140" t="s">
        <v>42</v>
      </c>
      <c r="B16" s="18" t="s">
        <v>31</v>
      </c>
      <c r="C16" s="18" t="s">
        <v>32</v>
      </c>
      <c r="D16" s="18" t="s">
        <v>33</v>
      </c>
      <c r="E16" s="149" t="s">
        <v>261</v>
      </c>
      <c r="F16" s="248" t="s">
        <v>265</v>
      </c>
      <c r="G16" s="436"/>
      <c r="H16" s="248" t="s">
        <v>266</v>
      </c>
      <c r="I16" s="254">
        <v>3</v>
      </c>
      <c r="J16" s="260">
        <v>0</v>
      </c>
      <c r="K16" s="261"/>
      <c r="L16" s="261"/>
      <c r="M16" s="261"/>
      <c r="N16" s="254"/>
      <c r="O16" s="254"/>
      <c r="P16" s="254"/>
      <c r="Q16" s="241"/>
      <c r="R16" s="251">
        <v>44197</v>
      </c>
      <c r="S16" s="251">
        <v>44561</v>
      </c>
      <c r="T16" s="252" t="s">
        <v>38</v>
      </c>
    </row>
    <row r="17" spans="1:20" s="55" customFormat="1" ht="60.75" customHeight="1" x14ac:dyDescent="0.2">
      <c r="A17" s="140" t="s">
        <v>42</v>
      </c>
      <c r="B17" s="18" t="s">
        <v>31</v>
      </c>
      <c r="C17" s="18" t="s">
        <v>32</v>
      </c>
      <c r="D17" s="18" t="s">
        <v>33</v>
      </c>
      <c r="E17" s="149" t="s">
        <v>261</v>
      </c>
      <c r="F17" s="256" t="s">
        <v>264</v>
      </c>
      <c r="G17" s="436"/>
      <c r="H17" s="256" t="s">
        <v>66</v>
      </c>
      <c r="I17" s="257">
        <v>1</v>
      </c>
      <c r="J17" s="260">
        <v>0</v>
      </c>
      <c r="K17" s="262"/>
      <c r="L17" s="262"/>
      <c r="M17" s="262"/>
      <c r="N17" s="258"/>
      <c r="O17" s="164"/>
      <c r="P17" s="164"/>
      <c r="Q17" s="164"/>
      <c r="R17" s="251">
        <v>44197</v>
      </c>
      <c r="S17" s="251">
        <v>44561</v>
      </c>
      <c r="T17" s="252" t="s">
        <v>38</v>
      </c>
    </row>
    <row r="18" spans="1:20" s="55" customFormat="1" ht="56.25" x14ac:dyDescent="0.2">
      <c r="A18" s="140" t="s">
        <v>42</v>
      </c>
      <c r="B18" s="18" t="s">
        <v>31</v>
      </c>
      <c r="C18" s="18" t="s">
        <v>32</v>
      </c>
      <c r="D18" s="18" t="s">
        <v>33</v>
      </c>
      <c r="E18" s="149" t="s">
        <v>261</v>
      </c>
      <c r="F18" s="259" t="s">
        <v>263</v>
      </c>
      <c r="G18" s="436"/>
      <c r="H18" s="259" t="s">
        <v>67</v>
      </c>
      <c r="I18" s="257">
        <v>0.5</v>
      </c>
      <c r="J18" s="260">
        <v>330000000</v>
      </c>
      <c r="K18" s="262"/>
      <c r="L18" s="262"/>
      <c r="M18" s="262"/>
      <c r="N18" s="258"/>
      <c r="O18" s="164"/>
      <c r="P18" s="164"/>
      <c r="Q18" s="164"/>
      <c r="R18" s="251">
        <v>44197</v>
      </c>
      <c r="S18" s="251">
        <v>44561</v>
      </c>
      <c r="T18" s="252" t="s">
        <v>38</v>
      </c>
    </row>
    <row r="19" spans="1:20" s="55" customFormat="1" ht="57" customHeight="1" thickBot="1" x14ac:dyDescent="0.25">
      <c r="A19" s="129" t="s">
        <v>42</v>
      </c>
      <c r="B19" s="131" t="s">
        <v>31</v>
      </c>
      <c r="C19" s="131" t="s">
        <v>32</v>
      </c>
      <c r="D19" s="131" t="s">
        <v>33</v>
      </c>
      <c r="E19" s="151" t="s">
        <v>261</v>
      </c>
      <c r="F19" s="263" t="s">
        <v>262</v>
      </c>
      <c r="G19" s="437"/>
      <c r="H19" s="259" t="s">
        <v>68</v>
      </c>
      <c r="I19" s="257" t="s">
        <v>271</v>
      </c>
      <c r="J19" s="262">
        <v>11000000</v>
      </c>
      <c r="K19" s="262"/>
      <c r="L19" s="262"/>
      <c r="M19" s="262"/>
      <c r="N19" s="258"/>
      <c r="O19" s="164"/>
      <c r="P19" s="164"/>
      <c r="Q19" s="164"/>
      <c r="R19" s="251">
        <v>44197</v>
      </c>
      <c r="S19" s="251">
        <v>44561</v>
      </c>
      <c r="T19" s="252" t="s">
        <v>38</v>
      </c>
    </row>
    <row r="20" spans="1:20" s="2" customFormat="1" ht="15.75" thickBot="1" x14ac:dyDescent="0.3">
      <c r="A20" s="172">
        <v>2</v>
      </c>
      <c r="B20" s="173"/>
      <c r="C20" s="173"/>
      <c r="D20" s="173"/>
      <c r="E20" s="173"/>
      <c r="F20" s="173"/>
      <c r="G20" s="174"/>
      <c r="H20" s="246"/>
      <c r="I20" s="246"/>
      <c r="J20" s="246"/>
      <c r="K20" s="246"/>
      <c r="L20" s="246"/>
      <c r="M20" s="246"/>
      <c r="N20" s="246"/>
      <c r="O20" s="243"/>
      <c r="P20" s="243"/>
      <c r="Q20" s="243"/>
      <c r="R20" s="244"/>
      <c r="S20" s="244"/>
      <c r="T20" s="245"/>
    </row>
    <row r="21" spans="1:20" s="59" customFormat="1" ht="90" x14ac:dyDescent="0.25">
      <c r="A21" s="105" t="s">
        <v>43</v>
      </c>
      <c r="B21" s="99" t="s">
        <v>31</v>
      </c>
      <c r="C21" s="99" t="s">
        <v>32</v>
      </c>
      <c r="D21" s="121" t="s">
        <v>51</v>
      </c>
      <c r="E21" s="49" t="s">
        <v>52</v>
      </c>
      <c r="F21" s="49" t="s">
        <v>57</v>
      </c>
      <c r="G21" s="49" t="s">
        <v>56</v>
      </c>
      <c r="H21" s="49" t="s">
        <v>55</v>
      </c>
      <c r="I21" s="171">
        <v>1</v>
      </c>
      <c r="J21" s="48">
        <v>1000000000</v>
      </c>
      <c r="K21" s="47">
        <v>0</v>
      </c>
      <c r="L21" s="47">
        <v>0</v>
      </c>
      <c r="M21" s="47">
        <v>0</v>
      </c>
      <c r="N21" s="47">
        <v>0</v>
      </c>
      <c r="O21" s="47">
        <v>0</v>
      </c>
      <c r="P21" s="47">
        <v>0</v>
      </c>
      <c r="Q21" s="26">
        <f t="shared" ref="Q21" si="2">SUM(J21:P21)</f>
        <v>1000000000</v>
      </c>
      <c r="R21" s="139">
        <v>44197</v>
      </c>
      <c r="S21" s="139">
        <v>44561</v>
      </c>
      <c r="T21" s="44" t="s">
        <v>38</v>
      </c>
    </row>
    <row r="22" spans="1:20" s="59" customFormat="1" ht="45" x14ac:dyDescent="0.2">
      <c r="A22" s="27" t="s">
        <v>43</v>
      </c>
      <c r="B22" s="18" t="s">
        <v>31</v>
      </c>
      <c r="C22" s="18" t="s">
        <v>32</v>
      </c>
      <c r="D22" s="17" t="s">
        <v>51</v>
      </c>
      <c r="E22" s="290" t="s">
        <v>341</v>
      </c>
      <c r="F22" s="291" t="s">
        <v>339</v>
      </c>
      <c r="G22" s="19" t="s">
        <v>69</v>
      </c>
      <c r="H22" s="19" t="s">
        <v>72</v>
      </c>
      <c r="I22" s="292">
        <v>12</v>
      </c>
      <c r="J22" s="293"/>
      <c r="K22" s="293">
        <v>155210000</v>
      </c>
      <c r="L22" s="22"/>
      <c r="M22" s="22"/>
      <c r="N22" s="22"/>
      <c r="O22" s="22"/>
      <c r="P22" s="22"/>
      <c r="Q22" s="24"/>
      <c r="R22" s="237">
        <v>44197</v>
      </c>
      <c r="S22" s="237">
        <v>44561</v>
      </c>
      <c r="T22" s="238" t="s">
        <v>38</v>
      </c>
    </row>
    <row r="23" spans="1:20" s="59" customFormat="1" ht="59.25" customHeight="1" x14ac:dyDescent="0.2">
      <c r="A23" s="249" t="s">
        <v>43</v>
      </c>
      <c r="B23" s="248" t="s">
        <v>31</v>
      </c>
      <c r="C23" s="248" t="s">
        <v>32</v>
      </c>
      <c r="D23" s="247" t="s">
        <v>51</v>
      </c>
      <c r="E23" s="290" t="s">
        <v>341</v>
      </c>
      <c r="F23" s="291" t="s">
        <v>340</v>
      </c>
      <c r="G23" s="19" t="s">
        <v>69</v>
      </c>
      <c r="H23" s="19" t="s">
        <v>72</v>
      </c>
      <c r="I23" s="292">
        <v>12</v>
      </c>
      <c r="J23" s="293">
        <v>157000000</v>
      </c>
      <c r="K23" s="22"/>
      <c r="L23" s="22"/>
      <c r="M23" s="22"/>
      <c r="N23" s="22"/>
      <c r="O23" s="22"/>
      <c r="P23" s="22"/>
      <c r="Q23" s="24"/>
      <c r="R23" s="237">
        <v>44197</v>
      </c>
      <c r="S23" s="237">
        <v>44561</v>
      </c>
      <c r="T23" s="238" t="s">
        <v>38</v>
      </c>
    </row>
    <row r="24" spans="1:20" s="61" customFormat="1" ht="78.75" x14ac:dyDescent="0.25">
      <c r="A24" s="46" t="s">
        <v>43</v>
      </c>
      <c r="B24" s="18" t="s">
        <v>31</v>
      </c>
      <c r="C24" s="18" t="s">
        <v>32</v>
      </c>
      <c r="D24" s="18" t="s">
        <v>51</v>
      </c>
      <c r="E24" s="289" t="s">
        <v>257</v>
      </c>
      <c r="F24" s="166" t="s">
        <v>275</v>
      </c>
      <c r="G24" s="18" t="s">
        <v>70</v>
      </c>
      <c r="H24" s="18" t="s">
        <v>73</v>
      </c>
      <c r="I24" s="50">
        <v>1</v>
      </c>
      <c r="J24" s="60">
        <v>189000001</v>
      </c>
      <c r="K24" s="51">
        <v>0</v>
      </c>
      <c r="L24" s="51">
        <v>0</v>
      </c>
      <c r="M24" s="51">
        <v>0</v>
      </c>
      <c r="N24" s="51">
        <v>0</v>
      </c>
      <c r="O24" s="51">
        <v>0</v>
      </c>
      <c r="P24" s="51">
        <v>0</v>
      </c>
      <c r="Q24" s="60">
        <v>189000001</v>
      </c>
      <c r="R24" s="45">
        <v>44214</v>
      </c>
      <c r="S24" s="45">
        <v>44561</v>
      </c>
      <c r="T24" s="46" t="s">
        <v>38</v>
      </c>
    </row>
    <row r="25" spans="1:20" s="59" customFormat="1" ht="79.5" thickBot="1" x14ac:dyDescent="0.3">
      <c r="A25" s="43" t="s">
        <v>43</v>
      </c>
      <c r="B25" s="161" t="s">
        <v>31</v>
      </c>
      <c r="C25" s="161" t="s">
        <v>32</v>
      </c>
      <c r="D25" s="161" t="s">
        <v>51</v>
      </c>
      <c r="E25" s="175" t="s">
        <v>257</v>
      </c>
      <c r="F25" s="176" t="s">
        <v>275</v>
      </c>
      <c r="G25" s="161" t="s">
        <v>71</v>
      </c>
      <c r="H25" s="161" t="s">
        <v>74</v>
      </c>
      <c r="I25" s="177">
        <v>1</v>
      </c>
      <c r="J25" s="178">
        <v>189000002</v>
      </c>
      <c r="K25" s="179">
        <v>0</v>
      </c>
      <c r="L25" s="179">
        <v>0</v>
      </c>
      <c r="M25" s="179">
        <v>0</v>
      </c>
      <c r="N25" s="179">
        <v>0</v>
      </c>
      <c r="O25" s="179">
        <v>0</v>
      </c>
      <c r="P25" s="179">
        <v>0</v>
      </c>
      <c r="Q25" s="178">
        <v>189000002</v>
      </c>
      <c r="R25" s="180">
        <v>44215</v>
      </c>
      <c r="S25" s="180">
        <v>44561</v>
      </c>
      <c r="T25" s="43" t="s">
        <v>371</v>
      </c>
    </row>
    <row r="26" spans="1:20" s="59" customFormat="1" ht="56.25" x14ac:dyDescent="0.2">
      <c r="A26" s="181" t="s">
        <v>43</v>
      </c>
      <c r="B26" s="41" t="s">
        <v>31</v>
      </c>
      <c r="C26" s="41" t="s">
        <v>32</v>
      </c>
      <c r="D26" s="123" t="s">
        <v>51</v>
      </c>
      <c r="E26" s="182" t="s">
        <v>213</v>
      </c>
      <c r="F26" s="183" t="s">
        <v>212</v>
      </c>
      <c r="G26" s="457" t="s">
        <v>75</v>
      </c>
      <c r="H26" s="124" t="s">
        <v>76</v>
      </c>
      <c r="I26" s="184">
        <v>1</v>
      </c>
      <c r="J26" s="185">
        <v>0</v>
      </c>
      <c r="K26" s="185"/>
      <c r="L26" s="186"/>
      <c r="M26" s="186"/>
      <c r="N26" s="186"/>
      <c r="O26" s="186"/>
      <c r="P26" s="186"/>
      <c r="Q26" s="185">
        <v>0</v>
      </c>
      <c r="R26" s="187" t="s">
        <v>215</v>
      </c>
      <c r="S26" s="187" t="s">
        <v>216</v>
      </c>
      <c r="T26" s="188" t="s">
        <v>217</v>
      </c>
    </row>
    <row r="27" spans="1:20" s="59" customFormat="1" ht="72" customHeight="1" x14ac:dyDescent="0.2">
      <c r="A27" s="189" t="s">
        <v>43</v>
      </c>
      <c r="B27" s="18" t="s">
        <v>31</v>
      </c>
      <c r="C27" s="18" t="s">
        <v>32</v>
      </c>
      <c r="D27" s="17" t="s">
        <v>51</v>
      </c>
      <c r="E27" s="35" t="s">
        <v>213</v>
      </c>
      <c r="F27" s="36" t="s">
        <v>214</v>
      </c>
      <c r="G27" s="458"/>
      <c r="H27" s="46" t="s">
        <v>86</v>
      </c>
      <c r="I27" s="37">
        <v>1</v>
      </c>
      <c r="J27" s="32">
        <v>0</v>
      </c>
      <c r="K27" s="32"/>
      <c r="L27" s="33"/>
      <c r="M27" s="33"/>
      <c r="N27" s="33"/>
      <c r="O27" s="33"/>
      <c r="P27" s="33"/>
      <c r="Q27" s="32">
        <v>0</v>
      </c>
      <c r="R27" s="34" t="s">
        <v>215</v>
      </c>
      <c r="S27" s="34" t="s">
        <v>216</v>
      </c>
      <c r="T27" s="190" t="s">
        <v>217</v>
      </c>
    </row>
    <row r="28" spans="1:20" s="59" customFormat="1" ht="78.75" x14ac:dyDescent="0.2">
      <c r="A28" s="189" t="s">
        <v>43</v>
      </c>
      <c r="B28" s="18" t="s">
        <v>31</v>
      </c>
      <c r="C28" s="18" t="s">
        <v>32</v>
      </c>
      <c r="D28" s="17" t="s">
        <v>51</v>
      </c>
      <c r="E28" s="19" t="s">
        <v>370</v>
      </c>
      <c r="F28" s="19" t="s">
        <v>369</v>
      </c>
      <c r="G28" s="458"/>
      <c r="H28" s="19" t="s">
        <v>77</v>
      </c>
      <c r="I28" s="330">
        <v>1</v>
      </c>
      <c r="J28" s="38"/>
      <c r="K28" s="33"/>
      <c r="L28" s="33"/>
      <c r="M28" s="33"/>
      <c r="N28" s="33"/>
      <c r="O28" s="33"/>
      <c r="P28" s="365" t="s">
        <v>372</v>
      </c>
      <c r="Q28" s="364">
        <v>7300000000</v>
      </c>
      <c r="R28" s="366">
        <v>44228</v>
      </c>
      <c r="S28" s="366">
        <v>44531</v>
      </c>
      <c r="T28" s="329" t="s">
        <v>38</v>
      </c>
    </row>
    <row r="29" spans="1:20" s="55" customFormat="1" ht="101.25" x14ac:dyDescent="0.2">
      <c r="A29" s="189" t="s">
        <v>43</v>
      </c>
      <c r="B29" s="18" t="s">
        <v>31</v>
      </c>
      <c r="C29" s="18" t="s">
        <v>32</v>
      </c>
      <c r="D29" s="17" t="s">
        <v>51</v>
      </c>
      <c r="E29" s="42" t="s">
        <v>59</v>
      </c>
      <c r="F29" s="42" t="s">
        <v>79</v>
      </c>
      <c r="G29" s="458"/>
      <c r="H29" s="39" t="s">
        <v>78</v>
      </c>
      <c r="I29" s="28">
        <v>1</v>
      </c>
      <c r="J29" s="29">
        <v>33375408</v>
      </c>
      <c r="K29" s="22">
        <v>0</v>
      </c>
      <c r="L29" s="22">
        <v>0</v>
      </c>
      <c r="M29" s="22">
        <v>0</v>
      </c>
      <c r="N29" s="22">
        <v>0</v>
      </c>
      <c r="O29" s="22">
        <v>0</v>
      </c>
      <c r="P29" s="22">
        <v>0</v>
      </c>
      <c r="Q29" s="24">
        <f t="shared" ref="Q29" si="3">SUM(J29:P29)</f>
        <v>33375408</v>
      </c>
      <c r="R29" s="45">
        <v>44197</v>
      </c>
      <c r="S29" s="45">
        <v>44561</v>
      </c>
      <c r="T29" s="156" t="s">
        <v>38</v>
      </c>
    </row>
    <row r="30" spans="1:20" s="165" customFormat="1" ht="112.5" x14ac:dyDescent="0.2">
      <c r="A30" s="192" t="s">
        <v>43</v>
      </c>
      <c r="B30" s="18" t="s">
        <v>31</v>
      </c>
      <c r="C30" s="18" t="s">
        <v>32</v>
      </c>
      <c r="D30" s="18" t="s">
        <v>51</v>
      </c>
      <c r="E30" s="162" t="s">
        <v>213</v>
      </c>
      <c r="F30" s="111" t="s">
        <v>274</v>
      </c>
      <c r="G30" s="458"/>
      <c r="H30" s="46" t="s">
        <v>87</v>
      </c>
      <c r="I30" s="50">
        <v>1</v>
      </c>
      <c r="J30" s="163" t="s">
        <v>256</v>
      </c>
      <c r="K30" s="51">
        <v>0</v>
      </c>
      <c r="L30" s="51">
        <v>0</v>
      </c>
      <c r="M30" s="51">
        <v>0</v>
      </c>
      <c r="N30" s="51">
        <v>0</v>
      </c>
      <c r="O30" s="51">
        <v>0</v>
      </c>
      <c r="P30" s="51">
        <v>0</v>
      </c>
      <c r="Q30" s="164">
        <v>0</v>
      </c>
      <c r="R30" s="45">
        <v>44197</v>
      </c>
      <c r="S30" s="45">
        <v>44561</v>
      </c>
      <c r="T30" s="156" t="s">
        <v>38</v>
      </c>
    </row>
    <row r="31" spans="1:20" s="55" customFormat="1" ht="56.25" x14ac:dyDescent="0.2">
      <c r="A31" s="189" t="s">
        <v>43</v>
      </c>
      <c r="B31" s="18" t="s">
        <v>31</v>
      </c>
      <c r="C31" s="18" t="s">
        <v>32</v>
      </c>
      <c r="D31" s="17" t="s">
        <v>51</v>
      </c>
      <c r="E31" s="35" t="s">
        <v>213</v>
      </c>
      <c r="F31" s="31" t="s">
        <v>220</v>
      </c>
      <c r="G31" s="458"/>
      <c r="H31" s="46" t="s">
        <v>222</v>
      </c>
      <c r="I31" s="40">
        <v>1</v>
      </c>
      <c r="J31" s="38">
        <v>94143600</v>
      </c>
      <c r="K31" s="33"/>
      <c r="L31" s="33"/>
      <c r="M31" s="33"/>
      <c r="N31" s="33"/>
      <c r="O31" s="33"/>
      <c r="P31" s="33"/>
      <c r="Q31" s="32">
        <f>SUM(J31:P31)</f>
        <v>94143600</v>
      </c>
      <c r="R31" s="34" t="s">
        <v>218</v>
      </c>
      <c r="S31" s="34" t="s">
        <v>216</v>
      </c>
      <c r="T31" s="191" t="s">
        <v>219</v>
      </c>
    </row>
    <row r="32" spans="1:20" s="55" customFormat="1" ht="72" customHeight="1" thickBot="1" x14ac:dyDescent="0.25">
      <c r="A32" s="193" t="s">
        <v>43</v>
      </c>
      <c r="B32" s="131" t="s">
        <v>31</v>
      </c>
      <c r="C32" s="131" t="s">
        <v>32</v>
      </c>
      <c r="D32" s="130" t="s">
        <v>51</v>
      </c>
      <c r="E32" s="194" t="s">
        <v>213</v>
      </c>
      <c r="F32" s="58" t="s">
        <v>221</v>
      </c>
      <c r="G32" s="459"/>
      <c r="H32" s="195" t="s">
        <v>222</v>
      </c>
      <c r="I32" s="196">
        <v>1</v>
      </c>
      <c r="J32" s="197">
        <f>111000000-J31</f>
        <v>16856400</v>
      </c>
      <c r="K32" s="198"/>
      <c r="L32" s="199"/>
      <c r="M32" s="199"/>
      <c r="N32" s="199"/>
      <c r="O32" s="199"/>
      <c r="P32" s="199"/>
      <c r="Q32" s="198">
        <f>SUM(J32:P32)</f>
        <v>16856400</v>
      </c>
      <c r="R32" s="200" t="s">
        <v>218</v>
      </c>
      <c r="S32" s="200" t="s">
        <v>216</v>
      </c>
      <c r="T32" s="201" t="s">
        <v>219</v>
      </c>
    </row>
    <row r="33" spans="1:20" s="2" customFormat="1" ht="15.75" thickBot="1" x14ac:dyDescent="0.3">
      <c r="A33" s="13">
        <v>3</v>
      </c>
      <c r="B33" s="13"/>
      <c r="C33" s="13"/>
      <c r="D33" s="13"/>
      <c r="E33" s="13"/>
      <c r="F33" s="13"/>
      <c r="G33" s="202"/>
      <c r="H33" s="202"/>
      <c r="I33" s="202"/>
      <c r="J33" s="202"/>
      <c r="K33" s="202"/>
      <c r="L33" s="202"/>
      <c r="M33" s="202"/>
      <c r="N33" s="202"/>
      <c r="O33" s="13"/>
      <c r="P33" s="13"/>
      <c r="Q33" s="13"/>
      <c r="R33" s="8"/>
      <c r="S33" s="8"/>
      <c r="T33" s="8"/>
    </row>
    <row r="34" spans="1:20" s="55" customFormat="1" ht="78.75" x14ac:dyDescent="0.2">
      <c r="A34" s="122" t="s">
        <v>7</v>
      </c>
      <c r="B34" s="41" t="s">
        <v>31</v>
      </c>
      <c r="C34" s="41" t="s">
        <v>32</v>
      </c>
      <c r="D34" s="123" t="s">
        <v>80</v>
      </c>
      <c r="E34" s="203" t="s">
        <v>223</v>
      </c>
      <c r="F34" s="204" t="s">
        <v>224</v>
      </c>
      <c r="G34" s="463" t="s">
        <v>88</v>
      </c>
      <c r="H34" s="460" t="s">
        <v>89</v>
      </c>
      <c r="I34" s="205">
        <v>1</v>
      </c>
      <c r="J34" s="461">
        <v>42830370</v>
      </c>
      <c r="K34" s="185"/>
      <c r="L34" s="186"/>
      <c r="M34" s="186"/>
      <c r="N34" s="186"/>
      <c r="O34" s="186"/>
      <c r="P34" s="186"/>
      <c r="Q34" s="185">
        <f t="shared" ref="Q34" si="4">SUM(J34:P34)</f>
        <v>42830370</v>
      </c>
      <c r="R34" s="187" t="s">
        <v>218</v>
      </c>
      <c r="S34" s="187" t="s">
        <v>216</v>
      </c>
      <c r="T34" s="206" t="s">
        <v>227</v>
      </c>
    </row>
    <row r="35" spans="1:20" s="55" customFormat="1" ht="78.75" x14ac:dyDescent="0.2">
      <c r="A35" s="140" t="s">
        <v>7</v>
      </c>
      <c r="B35" s="18" t="s">
        <v>31</v>
      </c>
      <c r="C35" s="18" t="s">
        <v>32</v>
      </c>
      <c r="D35" s="17" t="s">
        <v>80</v>
      </c>
      <c r="E35" s="66" t="s">
        <v>223</v>
      </c>
      <c r="F35" s="63" t="s">
        <v>225</v>
      </c>
      <c r="G35" s="429"/>
      <c r="H35" s="430"/>
      <c r="I35" s="62">
        <v>1</v>
      </c>
      <c r="J35" s="462"/>
      <c r="K35" s="64"/>
      <c r="L35" s="33"/>
      <c r="M35" s="33"/>
      <c r="N35" s="33"/>
      <c r="O35" s="33"/>
      <c r="P35" s="33"/>
      <c r="Q35" s="32"/>
      <c r="R35" s="34" t="s">
        <v>218</v>
      </c>
      <c r="S35" s="34" t="s">
        <v>216</v>
      </c>
      <c r="T35" s="191" t="s">
        <v>227</v>
      </c>
    </row>
    <row r="36" spans="1:20" s="55" customFormat="1" ht="78.75" x14ac:dyDescent="0.2">
      <c r="A36" s="140" t="s">
        <v>7</v>
      </c>
      <c r="B36" s="18" t="s">
        <v>31</v>
      </c>
      <c r="C36" s="18" t="s">
        <v>32</v>
      </c>
      <c r="D36" s="17" t="s">
        <v>80</v>
      </c>
      <c r="E36" s="66" t="s">
        <v>223</v>
      </c>
      <c r="F36" s="18" t="s">
        <v>226</v>
      </c>
      <c r="G36" s="429"/>
      <c r="H36" s="430"/>
      <c r="I36" s="207">
        <v>4</v>
      </c>
      <c r="J36" s="208"/>
      <c r="K36" s="32">
        <v>10692508</v>
      </c>
      <c r="L36" s="33"/>
      <c r="M36" s="33"/>
      <c r="N36" s="33"/>
      <c r="O36" s="33"/>
      <c r="P36" s="33"/>
      <c r="Q36" s="32"/>
      <c r="R36" s="34"/>
      <c r="S36" s="34"/>
      <c r="T36" s="191"/>
    </row>
    <row r="37" spans="1:20" s="55" customFormat="1" ht="114.75" customHeight="1" x14ac:dyDescent="0.2">
      <c r="A37" s="140" t="s">
        <v>7</v>
      </c>
      <c r="B37" s="18" t="s">
        <v>31</v>
      </c>
      <c r="C37" s="18" t="s">
        <v>32</v>
      </c>
      <c r="D37" s="17" t="s">
        <v>80</v>
      </c>
      <c r="E37" s="66" t="s">
        <v>223</v>
      </c>
      <c r="F37" s="18" t="s">
        <v>228</v>
      </c>
      <c r="G37" s="429" t="s">
        <v>88</v>
      </c>
      <c r="H37" s="430" t="s">
        <v>90</v>
      </c>
      <c r="I37" s="79">
        <v>12</v>
      </c>
      <c r="J37" s="53"/>
      <c r="K37" s="53"/>
      <c r="L37" s="53"/>
      <c r="M37" s="53"/>
      <c r="N37" s="53"/>
      <c r="O37" s="52"/>
      <c r="P37" s="52"/>
      <c r="Q37" s="52"/>
      <c r="R37" s="153"/>
      <c r="S37" s="153"/>
      <c r="T37" s="157"/>
    </row>
    <row r="38" spans="1:20" s="55" customFormat="1" ht="146.25" x14ac:dyDescent="0.2">
      <c r="A38" s="140" t="s">
        <v>7</v>
      </c>
      <c r="B38" s="18" t="s">
        <v>31</v>
      </c>
      <c r="C38" s="18" t="s">
        <v>32</v>
      </c>
      <c r="D38" s="17" t="s">
        <v>80</v>
      </c>
      <c r="E38" s="66" t="s">
        <v>223</v>
      </c>
      <c r="F38" s="18" t="s">
        <v>229</v>
      </c>
      <c r="G38" s="429"/>
      <c r="H38" s="430"/>
      <c r="I38" s="79">
        <v>10</v>
      </c>
      <c r="J38" s="53"/>
      <c r="K38" s="53"/>
      <c r="L38" s="53"/>
      <c r="M38" s="53"/>
      <c r="N38" s="53"/>
      <c r="O38" s="52"/>
      <c r="P38" s="52"/>
      <c r="Q38" s="52"/>
      <c r="R38" s="153"/>
      <c r="S38" s="153"/>
      <c r="T38" s="157"/>
    </row>
    <row r="39" spans="1:20" s="55" customFormat="1" ht="90" x14ac:dyDescent="0.2">
      <c r="A39" s="140" t="s">
        <v>7</v>
      </c>
      <c r="B39" s="18" t="s">
        <v>31</v>
      </c>
      <c r="C39" s="18" t="s">
        <v>32</v>
      </c>
      <c r="D39" s="17" t="s">
        <v>80</v>
      </c>
      <c r="E39" s="66" t="s">
        <v>223</v>
      </c>
      <c r="F39" s="18" t="s">
        <v>230</v>
      </c>
      <c r="G39" s="429"/>
      <c r="H39" s="430"/>
      <c r="I39" s="79">
        <v>3</v>
      </c>
      <c r="J39" s="53"/>
      <c r="K39" s="53"/>
      <c r="L39" s="53"/>
      <c r="M39" s="53"/>
      <c r="N39" s="53"/>
      <c r="O39" s="52"/>
      <c r="P39" s="52"/>
      <c r="Q39" s="52"/>
      <c r="R39" s="153"/>
      <c r="S39" s="153"/>
      <c r="T39" s="157"/>
    </row>
    <row r="40" spans="1:20" s="55" customFormat="1" ht="81" customHeight="1" x14ac:dyDescent="0.2">
      <c r="A40" s="140" t="s">
        <v>7</v>
      </c>
      <c r="B40" s="18" t="s">
        <v>31</v>
      </c>
      <c r="C40" s="18" t="s">
        <v>32</v>
      </c>
      <c r="D40" s="17" t="s">
        <v>80</v>
      </c>
      <c r="E40" s="66" t="s">
        <v>223</v>
      </c>
      <c r="F40" s="63" t="s">
        <v>231</v>
      </c>
      <c r="G40" s="429" t="s">
        <v>88</v>
      </c>
      <c r="H40" s="429" t="s">
        <v>91</v>
      </c>
      <c r="I40" s="297">
        <v>0.2</v>
      </c>
      <c r="J40" s="32">
        <v>150652179</v>
      </c>
      <c r="K40" s="68">
        <v>37856406</v>
      </c>
      <c r="L40" s="33"/>
      <c r="M40" s="33"/>
      <c r="N40" s="33"/>
      <c r="O40" s="33"/>
      <c r="P40" s="33"/>
      <c r="Q40" s="69">
        <f t="shared" ref="Q40:Q41" si="5">SUM(J40:P40)</f>
        <v>188508585</v>
      </c>
      <c r="R40" s="34" t="s">
        <v>218</v>
      </c>
      <c r="S40" s="80" t="s">
        <v>216</v>
      </c>
      <c r="T40" s="209" t="s">
        <v>227</v>
      </c>
    </row>
    <row r="41" spans="1:20" s="55" customFormat="1" ht="78.75" x14ac:dyDescent="0.2">
      <c r="A41" s="140" t="s">
        <v>7</v>
      </c>
      <c r="B41" s="18" t="s">
        <v>31</v>
      </c>
      <c r="C41" s="18" t="s">
        <v>32</v>
      </c>
      <c r="D41" s="17" t="s">
        <v>80</v>
      </c>
      <c r="E41" s="66" t="s">
        <v>223</v>
      </c>
      <c r="F41" s="63" t="s">
        <v>232</v>
      </c>
      <c r="G41" s="429"/>
      <c r="H41" s="429"/>
      <c r="I41" s="297">
        <v>1</v>
      </c>
      <c r="J41" s="32"/>
      <c r="K41" s="70"/>
      <c r="L41" s="33"/>
      <c r="M41" s="33"/>
      <c r="N41" s="33"/>
      <c r="O41" s="33"/>
      <c r="P41" s="33"/>
      <c r="Q41" s="71">
        <f t="shared" si="5"/>
        <v>0</v>
      </c>
      <c r="R41" s="34" t="s">
        <v>218</v>
      </c>
      <c r="S41" s="80" t="s">
        <v>216</v>
      </c>
      <c r="T41" s="209" t="s">
        <v>227</v>
      </c>
    </row>
    <row r="42" spans="1:20" s="55" customFormat="1" ht="78.75" x14ac:dyDescent="0.2">
      <c r="A42" s="140" t="s">
        <v>7</v>
      </c>
      <c r="B42" s="18" t="s">
        <v>31</v>
      </c>
      <c r="C42" s="18" t="s">
        <v>32</v>
      </c>
      <c r="D42" s="17" t="s">
        <v>80</v>
      </c>
      <c r="E42" s="66" t="s">
        <v>223</v>
      </c>
      <c r="F42" s="63" t="s">
        <v>233</v>
      </c>
      <c r="G42" s="429"/>
      <c r="H42" s="429"/>
      <c r="I42" s="297">
        <v>4</v>
      </c>
      <c r="J42" s="32"/>
      <c r="K42" s="64"/>
      <c r="L42" s="33"/>
      <c r="M42" s="33"/>
      <c r="N42" s="33"/>
      <c r="O42" s="33"/>
      <c r="P42" s="33"/>
      <c r="Q42" s="71"/>
      <c r="R42" s="34" t="s">
        <v>218</v>
      </c>
      <c r="S42" s="80" t="s">
        <v>216</v>
      </c>
      <c r="T42" s="209" t="s">
        <v>227</v>
      </c>
    </row>
    <row r="43" spans="1:20" s="55" customFormat="1" ht="78.75" x14ac:dyDescent="0.2">
      <c r="A43" s="140" t="s">
        <v>7</v>
      </c>
      <c r="B43" s="18" t="s">
        <v>31</v>
      </c>
      <c r="C43" s="18" t="s">
        <v>32</v>
      </c>
      <c r="D43" s="17" t="s">
        <v>80</v>
      </c>
      <c r="E43" s="66" t="s">
        <v>223</v>
      </c>
      <c r="F43" s="63" t="s">
        <v>234</v>
      </c>
      <c r="G43" s="429"/>
      <c r="H43" s="429"/>
      <c r="I43" s="305">
        <v>0.4</v>
      </c>
      <c r="J43" s="32"/>
      <c r="K43" s="82"/>
      <c r="L43" s="82"/>
      <c r="M43" s="82"/>
      <c r="N43" s="82"/>
      <c r="O43" s="82"/>
      <c r="P43" s="82"/>
      <c r="Q43" s="71"/>
      <c r="R43" s="34" t="s">
        <v>218</v>
      </c>
      <c r="S43" s="80" t="s">
        <v>216</v>
      </c>
      <c r="T43" s="209" t="s">
        <v>227</v>
      </c>
    </row>
    <row r="44" spans="1:20" s="55" customFormat="1" ht="78.75" x14ac:dyDescent="0.2">
      <c r="A44" s="140" t="s">
        <v>7</v>
      </c>
      <c r="B44" s="18" t="s">
        <v>31</v>
      </c>
      <c r="C44" s="18" t="s">
        <v>32</v>
      </c>
      <c r="D44" s="17" t="s">
        <v>80</v>
      </c>
      <c r="E44" s="66" t="s">
        <v>223</v>
      </c>
      <c r="F44" s="63" t="s">
        <v>235</v>
      </c>
      <c r="G44" s="429"/>
      <c r="H44" s="429"/>
      <c r="I44" s="305">
        <v>0.2</v>
      </c>
      <c r="J44" s="32"/>
      <c r="K44" s="34"/>
      <c r="L44" s="34"/>
      <c r="M44" s="34"/>
      <c r="N44" s="34"/>
      <c r="O44" s="34"/>
      <c r="P44" s="34"/>
      <c r="Q44" s="32">
        <f t="shared" ref="Q44:Q47" si="6">SUM(J44:P44)</f>
        <v>0</v>
      </c>
      <c r="R44" s="34" t="s">
        <v>218</v>
      </c>
      <c r="S44" s="34" t="s">
        <v>216</v>
      </c>
      <c r="T44" s="209" t="s">
        <v>227</v>
      </c>
    </row>
    <row r="45" spans="1:20" s="55" customFormat="1" ht="78.75" x14ac:dyDescent="0.2">
      <c r="A45" s="140" t="s">
        <v>7</v>
      </c>
      <c r="B45" s="18" t="s">
        <v>31</v>
      </c>
      <c r="C45" s="18" t="s">
        <v>32</v>
      </c>
      <c r="D45" s="17" t="s">
        <v>80</v>
      </c>
      <c r="E45" s="66" t="s">
        <v>223</v>
      </c>
      <c r="F45" s="63" t="s">
        <v>236</v>
      </c>
      <c r="G45" s="429"/>
      <c r="H45" s="429"/>
      <c r="I45" s="297">
        <v>2</v>
      </c>
      <c r="J45" s="32"/>
      <c r="K45" s="33"/>
      <c r="L45" s="33"/>
      <c r="M45" s="33"/>
      <c r="N45" s="33"/>
      <c r="O45" s="33"/>
      <c r="P45" s="33"/>
      <c r="Q45" s="32">
        <f t="shared" si="6"/>
        <v>0</v>
      </c>
      <c r="R45" s="34" t="s">
        <v>218</v>
      </c>
      <c r="S45" s="34" t="s">
        <v>216</v>
      </c>
      <c r="T45" s="209" t="s">
        <v>227</v>
      </c>
    </row>
    <row r="46" spans="1:20" s="55" customFormat="1" ht="78.75" x14ac:dyDescent="0.2">
      <c r="A46" s="140" t="s">
        <v>7</v>
      </c>
      <c r="B46" s="18" t="s">
        <v>31</v>
      </c>
      <c r="C46" s="18" t="s">
        <v>32</v>
      </c>
      <c r="D46" s="17" t="s">
        <v>80</v>
      </c>
      <c r="E46" s="66" t="s">
        <v>223</v>
      </c>
      <c r="F46" s="63" t="s">
        <v>237</v>
      </c>
      <c r="G46" s="429"/>
      <c r="H46" s="429"/>
      <c r="I46" s="79">
        <v>3</v>
      </c>
      <c r="J46" s="32"/>
      <c r="K46" s="32"/>
      <c r="L46" s="64"/>
      <c r="M46" s="33"/>
      <c r="N46" s="33"/>
      <c r="O46" s="33"/>
      <c r="P46" s="33"/>
      <c r="Q46" s="32">
        <f t="shared" si="6"/>
        <v>0</v>
      </c>
      <c r="R46" s="34" t="s">
        <v>218</v>
      </c>
      <c r="S46" s="34" t="s">
        <v>216</v>
      </c>
      <c r="T46" s="209" t="s">
        <v>227</v>
      </c>
    </row>
    <row r="47" spans="1:20" s="55" customFormat="1" ht="79.5" thickBot="1" x14ac:dyDescent="0.25">
      <c r="A47" s="212" t="s">
        <v>7</v>
      </c>
      <c r="B47" s="161" t="s">
        <v>31</v>
      </c>
      <c r="C47" s="161" t="s">
        <v>32</v>
      </c>
      <c r="D47" s="213" t="s">
        <v>80</v>
      </c>
      <c r="E47" s="214" t="s">
        <v>223</v>
      </c>
      <c r="F47" s="67" t="s">
        <v>238</v>
      </c>
      <c r="G47" s="448"/>
      <c r="H47" s="448"/>
      <c r="I47" s="215">
        <v>1</v>
      </c>
      <c r="J47" s="216"/>
      <c r="K47" s="217"/>
      <c r="L47" s="217"/>
      <c r="M47" s="217"/>
      <c r="N47" s="217"/>
      <c r="O47" s="217"/>
      <c r="P47" s="217"/>
      <c r="Q47" s="216">
        <f t="shared" si="6"/>
        <v>0</v>
      </c>
      <c r="R47" s="91" t="s">
        <v>218</v>
      </c>
      <c r="S47" s="92" t="s">
        <v>216</v>
      </c>
      <c r="T47" s="218" t="s">
        <v>227</v>
      </c>
    </row>
    <row r="48" spans="1:20" s="55" customFormat="1" ht="86.25" customHeight="1" x14ac:dyDescent="0.2">
      <c r="A48" s="122" t="s">
        <v>7</v>
      </c>
      <c r="B48" s="41" t="s">
        <v>31</v>
      </c>
      <c r="C48" s="41" t="s">
        <v>32</v>
      </c>
      <c r="D48" s="123" t="s">
        <v>80</v>
      </c>
      <c r="E48" s="123" t="s">
        <v>8</v>
      </c>
      <c r="F48" s="123" t="s">
        <v>9</v>
      </c>
      <c r="G48" s="226" t="s">
        <v>81</v>
      </c>
      <c r="H48" s="417" t="s">
        <v>84</v>
      </c>
      <c r="I48" s="125">
        <v>7</v>
      </c>
      <c r="J48" s="227">
        <f>+'[1]PAS MPS'!J12</f>
        <v>13543068</v>
      </c>
      <c r="K48" s="227">
        <f>+'[1]PAS MPS'!J13</f>
        <v>1429612</v>
      </c>
      <c r="L48" s="227">
        <v>0</v>
      </c>
      <c r="M48" s="227">
        <v>0</v>
      </c>
      <c r="N48" s="227">
        <v>0</v>
      </c>
      <c r="O48" s="227">
        <v>0</v>
      </c>
      <c r="P48" s="227"/>
      <c r="Q48" s="227">
        <f>SUM(J48:P48)</f>
        <v>14972680</v>
      </c>
      <c r="R48" s="228">
        <v>44197</v>
      </c>
      <c r="S48" s="228">
        <v>44561</v>
      </c>
      <c r="T48" s="229" t="s">
        <v>10</v>
      </c>
    </row>
    <row r="49" spans="1:20" s="55" customFormat="1" ht="117.75" customHeight="1" x14ac:dyDescent="0.2">
      <c r="A49" s="140" t="s">
        <v>7</v>
      </c>
      <c r="B49" s="18" t="s">
        <v>31</v>
      </c>
      <c r="C49" s="18" t="s">
        <v>32</v>
      </c>
      <c r="D49" s="17" t="s">
        <v>80</v>
      </c>
      <c r="E49" s="17" t="str">
        <f>+E48</f>
        <v>Fortalecimiento de las acciones de IVC de Seguridad Alimentaria y Nutricional del Departamento. Todo el Departamento, San Andrés, Caribe</v>
      </c>
      <c r="F49" s="17" t="str">
        <f>+'[1]PAS MPS'!K14</f>
        <v>Realizar cuatro (4) reuniones de Comité de Inspeccion, Vigilancia y Control de Carnes y Productos Carnicos Comestibles para tratar temas sobre los procesos autorizaciones sanitaria definitiva a establecimientos, planta de beneficio animal y competencia en la IVC de carnes de las entidades miembros del comite.</v>
      </c>
      <c r="G49" s="25" t="s">
        <v>81</v>
      </c>
      <c r="H49" s="418"/>
      <c r="I49" s="20">
        <v>4</v>
      </c>
      <c r="J49" s="83">
        <f>+'[1]PAS MPS'!J14</f>
        <v>8019130</v>
      </c>
      <c r="K49" s="83">
        <v>0</v>
      </c>
      <c r="L49" s="83">
        <v>0</v>
      </c>
      <c r="M49" s="83">
        <v>0</v>
      </c>
      <c r="N49" s="83">
        <v>0</v>
      </c>
      <c r="O49" s="83">
        <v>0</v>
      </c>
      <c r="P49" s="83"/>
      <c r="Q49" s="83">
        <f>SUM(J49:P49)</f>
        <v>8019130</v>
      </c>
      <c r="R49" s="84">
        <v>44197</v>
      </c>
      <c r="S49" s="84">
        <v>44561</v>
      </c>
      <c r="T49" s="230" t="s">
        <v>10</v>
      </c>
    </row>
    <row r="50" spans="1:20" s="55" customFormat="1" ht="90" customHeight="1" x14ac:dyDescent="0.2">
      <c r="A50" s="140" t="s">
        <v>7</v>
      </c>
      <c r="B50" s="18" t="s">
        <v>31</v>
      </c>
      <c r="C50" s="18" t="s">
        <v>32</v>
      </c>
      <c r="D50" s="17" t="s">
        <v>80</v>
      </c>
      <c r="E50" s="17" t="str">
        <f>+E49</f>
        <v>Fortalecimiento de las acciones de IVC de Seguridad Alimentaria y Nutricional del Departamento. Todo el Departamento, San Andrés, Caribe</v>
      </c>
      <c r="F50" s="17" t="s">
        <v>11</v>
      </c>
      <c r="G50" s="25" t="s">
        <v>81</v>
      </c>
      <c r="H50" s="418"/>
      <c r="I50" s="20">
        <v>4</v>
      </c>
      <c r="J50" s="83">
        <f>+'[1]PAS MPS'!J15</f>
        <v>6938320</v>
      </c>
      <c r="K50" s="83">
        <f>+'[1]PAS MPS'!J15</f>
        <v>6938320</v>
      </c>
      <c r="L50" s="83">
        <v>0</v>
      </c>
      <c r="M50" s="83">
        <v>0</v>
      </c>
      <c r="N50" s="83">
        <v>0</v>
      </c>
      <c r="O50" s="83">
        <v>0</v>
      </c>
      <c r="P50" s="83"/>
      <c r="Q50" s="83">
        <f>SUM(J50:P50)</f>
        <v>13876640</v>
      </c>
      <c r="R50" s="84">
        <v>44197</v>
      </c>
      <c r="S50" s="84">
        <v>44561</v>
      </c>
      <c r="T50" s="230" t="s">
        <v>10</v>
      </c>
    </row>
    <row r="51" spans="1:20" s="55" customFormat="1" ht="114" customHeight="1" x14ac:dyDescent="0.2">
      <c r="A51" s="140" t="s">
        <v>7</v>
      </c>
      <c r="B51" s="18" t="s">
        <v>31</v>
      </c>
      <c r="C51" s="18" t="s">
        <v>32</v>
      </c>
      <c r="D51" s="17" t="s">
        <v>80</v>
      </c>
      <c r="E51" s="17" t="str">
        <f>+E50</f>
        <v>Fortalecimiento de las acciones de IVC de Seguridad Alimentaria y Nutricional del Departamento. Todo el Departamento, San Andrés, Caribe</v>
      </c>
      <c r="F51" s="17" t="str">
        <f>+'[1]PAS MPS'!K17</f>
        <v>Diseñar y ejecutar una estrategia informativa masiva sobre buenas practicas de manipulacion de alimentos para la entrega a la poblacion a la comunidad en general en donde se realiza las actividades de intervencion colectivo como estrategia para la disminucion de enfermedades transmitidas por alimentos y el riesgo de transmision de Coronavirus COVID-19 por la manipulacion y/o consumo de alimentos y bebidas.</v>
      </c>
      <c r="G51" s="25" t="s">
        <v>81</v>
      </c>
      <c r="H51" s="418"/>
      <c r="I51" s="20">
        <v>1</v>
      </c>
      <c r="J51" s="83">
        <v>0</v>
      </c>
      <c r="K51" s="83">
        <f>+'[1]PAS MPS'!J17</f>
        <v>38061680</v>
      </c>
      <c r="L51" s="83">
        <v>0</v>
      </c>
      <c r="M51" s="83">
        <v>0</v>
      </c>
      <c r="N51" s="83">
        <v>0</v>
      </c>
      <c r="O51" s="83">
        <v>0</v>
      </c>
      <c r="P51" s="83"/>
      <c r="Q51" s="83">
        <f>SUM(J51:P51)</f>
        <v>38061680</v>
      </c>
      <c r="R51" s="84">
        <v>44197</v>
      </c>
      <c r="S51" s="84">
        <v>44561</v>
      </c>
      <c r="T51" s="230" t="s">
        <v>10</v>
      </c>
    </row>
    <row r="52" spans="1:20" s="55" customFormat="1" ht="129.75" customHeight="1" x14ac:dyDescent="0.2">
      <c r="A52" s="140" t="s">
        <v>7</v>
      </c>
      <c r="B52" s="18" t="s">
        <v>31</v>
      </c>
      <c r="C52" s="18" t="s">
        <v>32</v>
      </c>
      <c r="D52" s="17" t="s">
        <v>80</v>
      </c>
      <c r="E52" s="17" t="str">
        <f>+E51</f>
        <v>Fortalecimiento de las acciones de IVC de Seguridad Alimentaria y Nutricional del Departamento. Todo el Departamento, San Andrés, Caribe</v>
      </c>
      <c r="F52" s="17" t="str">
        <f>+'[1]PAS MPS'!K18</f>
        <v>Realizar veintidos (22) talleres de educacion sanitaria teorico - practico que incluya actividades ludicas a 1000 personas (que lideres o pontenciales lideres) de los entornos comunitarios sobre: 1) Buenas prácticas de manipulación de alimentos para la disminución de enfermedades transmitidas por alimentos. b) Riesgo de transmisión de Coronavirus COVID-19 por la manipulacion y/o consumo de alimentos y bebidas; y identificacion de lideres para implementar estrategias para fomentar cambios conductables en el tema tratado</v>
      </c>
      <c r="G52" s="25" t="s">
        <v>81</v>
      </c>
      <c r="H52" s="418"/>
      <c r="I52" s="20">
        <v>22</v>
      </c>
      <c r="J52" s="83">
        <f>+'[1]PAS MPS'!J18</f>
        <v>11938320</v>
      </c>
      <c r="K52" s="83"/>
      <c r="L52" s="83">
        <v>0</v>
      </c>
      <c r="M52" s="83">
        <v>0</v>
      </c>
      <c r="N52" s="83">
        <v>0</v>
      </c>
      <c r="O52" s="83">
        <v>0</v>
      </c>
      <c r="P52" s="83"/>
      <c r="Q52" s="83">
        <f>SUM(J52:P52)</f>
        <v>11938320</v>
      </c>
      <c r="R52" s="84">
        <v>44197</v>
      </c>
      <c r="S52" s="84">
        <v>44561</v>
      </c>
      <c r="T52" s="230" t="s">
        <v>10</v>
      </c>
    </row>
    <row r="53" spans="1:20" s="55" customFormat="1" ht="187.5" customHeight="1" x14ac:dyDescent="0.2">
      <c r="A53" s="140" t="s">
        <v>7</v>
      </c>
      <c r="B53" s="18" t="s">
        <v>31</v>
      </c>
      <c r="C53" s="18" t="s">
        <v>32</v>
      </c>
      <c r="D53" s="17" t="s">
        <v>80</v>
      </c>
      <c r="E53" s="17" t="str">
        <f>+E52</f>
        <v>Fortalecimiento de las acciones de IVC de Seguridad Alimentaria y Nutricional del Departamento. Todo el Departamento, San Andrés, Caribe</v>
      </c>
      <c r="F53" s="85" t="s">
        <v>12</v>
      </c>
      <c r="G53" s="25" t="s">
        <v>81</v>
      </c>
      <c r="H53" s="418"/>
      <c r="I53" s="20">
        <v>180</v>
      </c>
      <c r="J53" s="86">
        <v>117818718</v>
      </c>
      <c r="K53" s="87">
        <v>44785385</v>
      </c>
      <c r="L53" s="83">
        <v>0</v>
      </c>
      <c r="M53" s="83">
        <v>0</v>
      </c>
      <c r="N53" s="83">
        <v>0</v>
      </c>
      <c r="O53" s="83">
        <v>0</v>
      </c>
      <c r="P53" s="83">
        <v>0</v>
      </c>
      <c r="Q53" s="83">
        <v>162604103</v>
      </c>
      <c r="R53" s="84">
        <v>44197</v>
      </c>
      <c r="S53" s="84">
        <v>44561</v>
      </c>
      <c r="T53" s="230" t="s">
        <v>10</v>
      </c>
    </row>
    <row r="54" spans="1:20" s="55" customFormat="1" ht="88.5" customHeight="1" x14ac:dyDescent="0.2">
      <c r="A54" s="140" t="s">
        <v>7</v>
      </c>
      <c r="B54" s="18" t="s">
        <v>31</v>
      </c>
      <c r="C54" s="18" t="s">
        <v>32</v>
      </c>
      <c r="D54" s="17" t="s">
        <v>80</v>
      </c>
      <c r="E54" s="73" t="s">
        <v>239</v>
      </c>
      <c r="F54" s="63" t="s">
        <v>240</v>
      </c>
      <c r="G54" s="25" t="s">
        <v>81</v>
      </c>
      <c r="H54" s="418" t="s">
        <v>82</v>
      </c>
      <c r="I54" s="20">
        <v>1</v>
      </c>
      <c r="J54" s="32">
        <v>50565366</v>
      </c>
      <c r="K54" s="68">
        <v>27227505</v>
      </c>
      <c r="L54" s="33"/>
      <c r="M54" s="33"/>
      <c r="N54" s="33"/>
      <c r="O54" s="33"/>
      <c r="P54" s="33"/>
      <c r="Q54" s="32">
        <f t="shared" ref="Q54:Q68" si="7">SUM(J54:P54)</f>
        <v>77792871</v>
      </c>
      <c r="R54" s="34" t="s">
        <v>218</v>
      </c>
      <c r="S54" s="80" t="s">
        <v>216</v>
      </c>
      <c r="T54" s="209" t="s">
        <v>227</v>
      </c>
    </row>
    <row r="55" spans="1:20" s="55" customFormat="1" ht="78.75" x14ac:dyDescent="0.2">
      <c r="A55" s="140" t="s">
        <v>7</v>
      </c>
      <c r="B55" s="18" t="s">
        <v>31</v>
      </c>
      <c r="C55" s="18" t="s">
        <v>32</v>
      </c>
      <c r="D55" s="17" t="s">
        <v>80</v>
      </c>
      <c r="E55" s="73" t="s">
        <v>239</v>
      </c>
      <c r="F55" s="63" t="s">
        <v>241</v>
      </c>
      <c r="G55" s="25" t="s">
        <v>81</v>
      </c>
      <c r="H55" s="418"/>
      <c r="I55" s="20">
        <v>1</v>
      </c>
      <c r="J55" s="32"/>
      <c r="K55" s="68"/>
      <c r="L55" s="33"/>
      <c r="M55" s="33"/>
      <c r="N55" s="33"/>
      <c r="O55" s="33"/>
      <c r="P55" s="33"/>
      <c r="Q55" s="32">
        <f t="shared" si="7"/>
        <v>0</v>
      </c>
      <c r="R55" s="34" t="s">
        <v>218</v>
      </c>
      <c r="S55" s="80" t="s">
        <v>216</v>
      </c>
      <c r="T55" s="209" t="s">
        <v>227</v>
      </c>
    </row>
    <row r="56" spans="1:20" s="55" customFormat="1" ht="78.75" x14ac:dyDescent="0.2">
      <c r="A56" s="140" t="s">
        <v>7</v>
      </c>
      <c r="B56" s="18" t="s">
        <v>31</v>
      </c>
      <c r="C56" s="18" t="s">
        <v>32</v>
      </c>
      <c r="D56" s="17" t="s">
        <v>80</v>
      </c>
      <c r="E56" s="73" t="s">
        <v>239</v>
      </c>
      <c r="F56" s="63" t="s">
        <v>247</v>
      </c>
      <c r="G56" s="25" t="s">
        <v>81</v>
      </c>
      <c r="H56" s="418"/>
      <c r="I56" s="20">
        <v>42</v>
      </c>
      <c r="J56" s="32"/>
      <c r="K56" s="33"/>
      <c r="L56" s="33"/>
      <c r="M56" s="33"/>
      <c r="N56" s="33"/>
      <c r="O56" s="33"/>
      <c r="P56" s="33"/>
      <c r="Q56" s="32">
        <f t="shared" si="7"/>
        <v>0</v>
      </c>
      <c r="R56" s="34" t="s">
        <v>218</v>
      </c>
      <c r="S56" s="80" t="s">
        <v>216</v>
      </c>
      <c r="T56" s="209" t="s">
        <v>227</v>
      </c>
    </row>
    <row r="57" spans="1:20" s="55" customFormat="1" ht="78.75" x14ac:dyDescent="0.2">
      <c r="A57" s="140" t="s">
        <v>7</v>
      </c>
      <c r="B57" s="18" t="s">
        <v>31</v>
      </c>
      <c r="C57" s="18" t="s">
        <v>32</v>
      </c>
      <c r="D57" s="17" t="s">
        <v>80</v>
      </c>
      <c r="E57" s="73" t="s">
        <v>239</v>
      </c>
      <c r="F57" s="18" t="s">
        <v>242</v>
      </c>
      <c r="G57" s="25" t="s">
        <v>81</v>
      </c>
      <c r="H57" s="418"/>
      <c r="I57" s="20"/>
      <c r="J57" s="32"/>
      <c r="K57" s="32">
        <v>8019381</v>
      </c>
      <c r="L57" s="33"/>
      <c r="M57" s="33"/>
      <c r="N57" s="33"/>
      <c r="O57" s="33"/>
      <c r="P57" s="33"/>
      <c r="Q57" s="32">
        <f t="shared" si="7"/>
        <v>8019381</v>
      </c>
      <c r="R57" s="34" t="s">
        <v>218</v>
      </c>
      <c r="S57" s="80" t="s">
        <v>216</v>
      </c>
      <c r="T57" s="209" t="s">
        <v>227</v>
      </c>
    </row>
    <row r="58" spans="1:20" s="55" customFormat="1" ht="78.75" x14ac:dyDescent="0.2">
      <c r="A58" s="140" t="s">
        <v>7</v>
      </c>
      <c r="B58" s="18" t="s">
        <v>31</v>
      </c>
      <c r="C58" s="18" t="s">
        <v>32</v>
      </c>
      <c r="D58" s="17" t="s">
        <v>80</v>
      </c>
      <c r="E58" s="73" t="s">
        <v>239</v>
      </c>
      <c r="F58" s="63" t="s">
        <v>248</v>
      </c>
      <c r="G58" s="25" t="s">
        <v>81</v>
      </c>
      <c r="H58" s="418"/>
      <c r="I58" s="20">
        <v>300</v>
      </c>
      <c r="J58" s="32"/>
      <c r="K58" s="33"/>
      <c r="L58" s="33"/>
      <c r="M58" s="33"/>
      <c r="N58" s="33"/>
      <c r="O58" s="33"/>
      <c r="P58" s="33"/>
      <c r="Q58" s="32">
        <f t="shared" si="7"/>
        <v>0</v>
      </c>
      <c r="R58" s="34" t="s">
        <v>218</v>
      </c>
      <c r="S58" s="80" t="s">
        <v>216</v>
      </c>
      <c r="T58" s="209" t="s">
        <v>227</v>
      </c>
    </row>
    <row r="59" spans="1:20" s="55" customFormat="1" ht="78.75" x14ac:dyDescent="0.2">
      <c r="A59" s="140" t="s">
        <v>7</v>
      </c>
      <c r="B59" s="18" t="s">
        <v>31</v>
      </c>
      <c r="C59" s="18" t="s">
        <v>32</v>
      </c>
      <c r="D59" s="17" t="s">
        <v>80</v>
      </c>
      <c r="E59" s="73" t="s">
        <v>239</v>
      </c>
      <c r="F59" s="74" t="s">
        <v>243</v>
      </c>
      <c r="G59" s="25" t="s">
        <v>81</v>
      </c>
      <c r="H59" s="418"/>
      <c r="I59" s="20">
        <v>500</v>
      </c>
      <c r="J59" s="32"/>
      <c r="K59" s="33"/>
      <c r="L59" s="33"/>
      <c r="M59" s="33"/>
      <c r="N59" s="33"/>
      <c r="O59" s="33"/>
      <c r="P59" s="33"/>
      <c r="Q59" s="32">
        <f t="shared" si="7"/>
        <v>0</v>
      </c>
      <c r="R59" s="34" t="s">
        <v>218</v>
      </c>
      <c r="S59" s="80" t="s">
        <v>216</v>
      </c>
      <c r="T59" s="209" t="s">
        <v>227</v>
      </c>
    </row>
    <row r="60" spans="1:20" s="55" customFormat="1" ht="78.75" x14ac:dyDescent="0.2">
      <c r="A60" s="140" t="s">
        <v>7</v>
      </c>
      <c r="B60" s="18" t="s">
        <v>31</v>
      </c>
      <c r="C60" s="18" t="s">
        <v>32</v>
      </c>
      <c r="D60" s="17" t="s">
        <v>80</v>
      </c>
      <c r="E60" s="73" t="s">
        <v>239</v>
      </c>
      <c r="F60" s="35" t="s">
        <v>244</v>
      </c>
      <c r="G60" s="25" t="s">
        <v>81</v>
      </c>
      <c r="H60" s="418"/>
      <c r="I60" s="20">
        <v>2</v>
      </c>
      <c r="J60" s="32"/>
      <c r="K60" s="33"/>
      <c r="L60" s="33"/>
      <c r="M60" s="33"/>
      <c r="N60" s="33"/>
      <c r="O60" s="33"/>
      <c r="P60" s="33"/>
      <c r="Q60" s="32">
        <f t="shared" si="7"/>
        <v>0</v>
      </c>
      <c r="R60" s="34" t="s">
        <v>218</v>
      </c>
      <c r="S60" s="80" t="s">
        <v>216</v>
      </c>
      <c r="T60" s="209" t="s">
        <v>227</v>
      </c>
    </row>
    <row r="61" spans="1:20" s="55" customFormat="1" ht="78.75" x14ac:dyDescent="0.2">
      <c r="A61" s="140" t="s">
        <v>7</v>
      </c>
      <c r="B61" s="18" t="s">
        <v>31</v>
      </c>
      <c r="C61" s="18" t="s">
        <v>32</v>
      </c>
      <c r="D61" s="17" t="s">
        <v>80</v>
      </c>
      <c r="E61" s="73" t="s">
        <v>239</v>
      </c>
      <c r="F61" s="15" t="s">
        <v>245</v>
      </c>
      <c r="G61" s="25" t="s">
        <v>81</v>
      </c>
      <c r="H61" s="418"/>
      <c r="I61" s="20">
        <v>9</v>
      </c>
      <c r="J61" s="32"/>
      <c r="K61" s="33"/>
      <c r="L61" s="33"/>
      <c r="M61" s="33"/>
      <c r="N61" s="33"/>
      <c r="O61" s="33"/>
      <c r="P61" s="33"/>
      <c r="Q61" s="32">
        <f t="shared" si="7"/>
        <v>0</v>
      </c>
      <c r="R61" s="34" t="s">
        <v>218</v>
      </c>
      <c r="S61" s="80" t="s">
        <v>216</v>
      </c>
      <c r="T61" s="209" t="s">
        <v>227</v>
      </c>
    </row>
    <row r="62" spans="1:20" s="55" customFormat="1" ht="78.75" x14ac:dyDescent="0.2">
      <c r="A62" s="140" t="s">
        <v>7</v>
      </c>
      <c r="B62" s="18" t="s">
        <v>31</v>
      </c>
      <c r="C62" s="18" t="s">
        <v>32</v>
      </c>
      <c r="D62" s="17" t="s">
        <v>80</v>
      </c>
      <c r="E62" s="73" t="s">
        <v>239</v>
      </c>
      <c r="F62" s="15" t="s">
        <v>246</v>
      </c>
      <c r="G62" s="25" t="s">
        <v>81</v>
      </c>
      <c r="H62" s="418"/>
      <c r="I62" s="20">
        <v>60</v>
      </c>
      <c r="J62" s="32"/>
      <c r="K62" s="33"/>
      <c r="L62" s="33"/>
      <c r="M62" s="33"/>
      <c r="N62" s="33"/>
      <c r="O62" s="33"/>
      <c r="P62" s="33"/>
      <c r="Q62" s="32">
        <f t="shared" si="7"/>
        <v>0</v>
      </c>
      <c r="R62" s="34" t="s">
        <v>218</v>
      </c>
      <c r="S62" s="80" t="s">
        <v>216</v>
      </c>
      <c r="T62" s="209" t="s">
        <v>227</v>
      </c>
    </row>
    <row r="63" spans="1:20" s="55" customFormat="1" ht="79.5" thickBot="1" x14ac:dyDescent="0.25">
      <c r="A63" s="129" t="s">
        <v>7</v>
      </c>
      <c r="B63" s="131" t="s">
        <v>31</v>
      </c>
      <c r="C63" s="131" t="s">
        <v>32</v>
      </c>
      <c r="D63" s="130" t="s">
        <v>80</v>
      </c>
      <c r="E63" s="75" t="s">
        <v>239</v>
      </c>
      <c r="F63" s="231" t="s">
        <v>249</v>
      </c>
      <c r="G63" s="232" t="s">
        <v>81</v>
      </c>
      <c r="H63" s="233" t="s">
        <v>83</v>
      </c>
      <c r="I63" s="152">
        <v>2</v>
      </c>
      <c r="J63" s="198">
        <v>27405200</v>
      </c>
      <c r="K63" s="198">
        <v>27405200</v>
      </c>
      <c r="L63" s="199"/>
      <c r="M63" s="199"/>
      <c r="N63" s="199"/>
      <c r="O63" s="199"/>
      <c r="P63" s="199"/>
      <c r="Q63" s="198">
        <f t="shared" si="7"/>
        <v>54810400</v>
      </c>
      <c r="R63" s="200" t="s">
        <v>218</v>
      </c>
      <c r="S63" s="210" t="s">
        <v>216</v>
      </c>
      <c r="T63" s="211" t="s">
        <v>227</v>
      </c>
    </row>
    <row r="64" spans="1:20" s="55" customFormat="1" ht="78.75" x14ac:dyDescent="0.2">
      <c r="A64" s="121" t="s">
        <v>7</v>
      </c>
      <c r="B64" s="99" t="s">
        <v>31</v>
      </c>
      <c r="C64" s="99" t="s">
        <v>32</v>
      </c>
      <c r="D64" s="121" t="s">
        <v>80</v>
      </c>
      <c r="E64" s="72" t="s">
        <v>223</v>
      </c>
      <c r="F64" s="219" t="s">
        <v>250</v>
      </c>
      <c r="G64" s="44" t="s">
        <v>96</v>
      </c>
      <c r="H64" s="438" t="s">
        <v>97</v>
      </c>
      <c r="I64" s="220">
        <v>1</v>
      </c>
      <c r="J64" s="221">
        <v>18925015</v>
      </c>
      <c r="K64" s="221">
        <v>15140012</v>
      </c>
      <c r="L64" s="222"/>
      <c r="M64" s="222"/>
      <c r="N64" s="222"/>
      <c r="O64" s="222"/>
      <c r="P64" s="222"/>
      <c r="Q64" s="221">
        <f t="shared" si="7"/>
        <v>34065027</v>
      </c>
      <c r="R64" s="223" t="s">
        <v>218</v>
      </c>
      <c r="S64" s="224" t="s">
        <v>216</v>
      </c>
      <c r="T64" s="225" t="s">
        <v>227</v>
      </c>
    </row>
    <row r="65" spans="1:22" s="55" customFormat="1" ht="78.75" x14ac:dyDescent="0.2">
      <c r="A65" s="17" t="s">
        <v>7</v>
      </c>
      <c r="B65" s="18" t="s">
        <v>31</v>
      </c>
      <c r="C65" s="18" t="s">
        <v>32</v>
      </c>
      <c r="D65" s="17" t="s">
        <v>80</v>
      </c>
      <c r="E65" s="66" t="s">
        <v>223</v>
      </c>
      <c r="F65" s="76" t="s">
        <v>251</v>
      </c>
      <c r="G65" s="46" t="s">
        <v>92</v>
      </c>
      <c r="H65" s="438"/>
      <c r="I65" s="79">
        <v>1</v>
      </c>
      <c r="J65" s="32"/>
      <c r="K65" s="33"/>
      <c r="L65" s="33"/>
      <c r="M65" s="33"/>
      <c r="N65" s="33"/>
      <c r="O65" s="33"/>
      <c r="P65" s="33"/>
      <c r="Q65" s="32">
        <f t="shared" si="7"/>
        <v>0</v>
      </c>
      <c r="R65" s="34" t="s">
        <v>218</v>
      </c>
      <c r="S65" s="80" t="s">
        <v>216</v>
      </c>
      <c r="T65" s="81" t="s">
        <v>227</v>
      </c>
    </row>
    <row r="66" spans="1:22" s="89" customFormat="1" ht="62.25" customHeight="1" x14ac:dyDescent="0.2">
      <c r="A66" s="17" t="s">
        <v>7</v>
      </c>
      <c r="B66" s="18" t="s">
        <v>31</v>
      </c>
      <c r="C66" s="18" t="s">
        <v>32</v>
      </c>
      <c r="D66" s="17" t="s">
        <v>80</v>
      </c>
      <c r="E66" s="66" t="s">
        <v>223</v>
      </c>
      <c r="F66" s="77" t="s">
        <v>252</v>
      </c>
      <c r="G66" s="46" t="s">
        <v>93</v>
      </c>
      <c r="H66" s="438"/>
      <c r="I66" s="79">
        <v>1</v>
      </c>
      <c r="J66" s="32"/>
      <c r="K66" s="464">
        <v>8019381</v>
      </c>
      <c r="L66" s="33"/>
      <c r="M66" s="33"/>
      <c r="N66" s="33"/>
      <c r="O66" s="33"/>
      <c r="P66" s="33"/>
      <c r="Q66" s="32">
        <f t="shared" si="7"/>
        <v>8019381</v>
      </c>
      <c r="R66" s="34" t="s">
        <v>218</v>
      </c>
      <c r="S66" s="80" t="s">
        <v>216</v>
      </c>
      <c r="T66" s="81" t="s">
        <v>227</v>
      </c>
    </row>
    <row r="67" spans="1:22" s="90" customFormat="1" ht="78.75" x14ac:dyDescent="0.2">
      <c r="A67" s="17" t="s">
        <v>7</v>
      </c>
      <c r="B67" s="18" t="s">
        <v>31</v>
      </c>
      <c r="C67" s="18" t="s">
        <v>32</v>
      </c>
      <c r="D67" s="17" t="s">
        <v>80</v>
      </c>
      <c r="E67" s="66" t="s">
        <v>223</v>
      </c>
      <c r="F67" s="18" t="s">
        <v>253</v>
      </c>
      <c r="G67" s="46" t="s">
        <v>94</v>
      </c>
      <c r="H67" s="438"/>
      <c r="I67" s="59">
        <v>2</v>
      </c>
      <c r="J67" s="33"/>
      <c r="K67" s="465"/>
      <c r="L67" s="33"/>
      <c r="M67" s="33"/>
      <c r="N67" s="33"/>
      <c r="O67" s="33"/>
      <c r="P67" s="33"/>
      <c r="Q67" s="32">
        <f t="shared" si="7"/>
        <v>0</v>
      </c>
      <c r="R67" s="34" t="s">
        <v>218</v>
      </c>
      <c r="S67" s="80" t="s">
        <v>216</v>
      </c>
      <c r="T67" s="81" t="s">
        <v>227</v>
      </c>
    </row>
    <row r="68" spans="1:22" s="90" customFormat="1" ht="79.5" thickBot="1" x14ac:dyDescent="0.25">
      <c r="A68" s="17" t="s">
        <v>7</v>
      </c>
      <c r="B68" s="18" t="s">
        <v>31</v>
      </c>
      <c r="C68" s="18" t="s">
        <v>32</v>
      </c>
      <c r="D68" s="17" t="s">
        <v>80</v>
      </c>
      <c r="E68" s="78" t="s">
        <v>223</v>
      </c>
      <c r="F68" s="18" t="s">
        <v>254</v>
      </c>
      <c r="G68" s="46" t="s">
        <v>95</v>
      </c>
      <c r="H68" s="439"/>
      <c r="I68" s="27">
        <v>1</v>
      </c>
      <c r="J68" s="33"/>
      <c r="K68" s="466"/>
      <c r="L68" s="33"/>
      <c r="M68" s="33"/>
      <c r="N68" s="33"/>
      <c r="O68" s="33"/>
      <c r="P68" s="33"/>
      <c r="Q68" s="32">
        <f t="shared" si="7"/>
        <v>0</v>
      </c>
      <c r="R68" s="91" t="s">
        <v>218</v>
      </c>
      <c r="S68" s="92" t="s">
        <v>216</v>
      </c>
      <c r="T68" s="93" t="s">
        <v>227</v>
      </c>
    </row>
    <row r="69" spans="1:22" s="115" customFormat="1" ht="78.75" x14ac:dyDescent="0.2">
      <c r="A69" s="18" t="s">
        <v>7</v>
      </c>
      <c r="B69" s="18" t="s">
        <v>31</v>
      </c>
      <c r="C69" s="18" t="s">
        <v>32</v>
      </c>
      <c r="D69" s="18" t="s">
        <v>80</v>
      </c>
      <c r="E69" s="111" t="s">
        <v>258</v>
      </c>
      <c r="F69" s="112" t="s">
        <v>259</v>
      </c>
      <c r="G69" s="46" t="s">
        <v>99</v>
      </c>
      <c r="H69" s="429" t="s">
        <v>98</v>
      </c>
      <c r="I69" s="46">
        <v>2</v>
      </c>
      <c r="J69" s="117">
        <v>40000000</v>
      </c>
      <c r="K69" s="117">
        <v>58733014</v>
      </c>
      <c r="L69" s="46">
        <v>0</v>
      </c>
      <c r="M69" s="85">
        <v>0</v>
      </c>
      <c r="N69" s="85"/>
      <c r="O69" s="85"/>
      <c r="P69" s="85"/>
      <c r="Q69" s="118">
        <v>98733014</v>
      </c>
      <c r="R69" s="113" t="s">
        <v>260</v>
      </c>
      <c r="S69" s="114">
        <v>44561</v>
      </c>
      <c r="T69" s="120" t="s">
        <v>227</v>
      </c>
      <c r="U69" s="119"/>
      <c r="V69" s="119"/>
    </row>
    <row r="70" spans="1:22" s="115" customFormat="1" ht="78.75" x14ac:dyDescent="0.2">
      <c r="A70" s="18" t="s">
        <v>7</v>
      </c>
      <c r="B70" s="18" t="s">
        <v>31</v>
      </c>
      <c r="C70" s="18" t="s">
        <v>32</v>
      </c>
      <c r="D70" s="18" t="s">
        <v>80</v>
      </c>
      <c r="E70" s="111" t="s">
        <v>258</v>
      </c>
      <c r="F70" s="112" t="s">
        <v>259</v>
      </c>
      <c r="G70" s="46" t="s">
        <v>100</v>
      </c>
      <c r="H70" s="429"/>
      <c r="I70" s="46">
        <v>2</v>
      </c>
      <c r="J70" s="117">
        <v>40000001</v>
      </c>
      <c r="K70" s="116">
        <v>58733014</v>
      </c>
      <c r="L70" s="46">
        <v>0</v>
      </c>
      <c r="M70" s="85">
        <v>0</v>
      </c>
      <c r="N70" s="85"/>
      <c r="O70" s="85"/>
      <c r="P70" s="85"/>
      <c r="Q70" s="118">
        <v>98733014</v>
      </c>
      <c r="R70" s="113" t="s">
        <v>260</v>
      </c>
      <c r="S70" s="114">
        <v>44561</v>
      </c>
      <c r="T70" s="120" t="s">
        <v>227</v>
      </c>
      <c r="U70" s="119"/>
      <c r="V70" s="119"/>
    </row>
    <row r="71" spans="1:22" s="115" customFormat="1" ht="78.75" x14ac:dyDescent="0.2">
      <c r="A71" s="18" t="s">
        <v>7</v>
      </c>
      <c r="B71" s="18" t="s">
        <v>31</v>
      </c>
      <c r="C71" s="18" t="s">
        <v>32</v>
      </c>
      <c r="D71" s="18" t="s">
        <v>80</v>
      </c>
      <c r="E71" s="111" t="s">
        <v>258</v>
      </c>
      <c r="F71" s="112" t="s">
        <v>259</v>
      </c>
      <c r="G71" s="46" t="s">
        <v>101</v>
      </c>
      <c r="H71" s="429"/>
      <c r="I71" s="46">
        <v>2</v>
      </c>
      <c r="J71" s="117">
        <v>40000002</v>
      </c>
      <c r="K71" s="117">
        <v>58733014</v>
      </c>
      <c r="L71" s="46">
        <v>0</v>
      </c>
      <c r="M71" s="85">
        <v>0</v>
      </c>
      <c r="N71" s="85"/>
      <c r="O71" s="85"/>
      <c r="P71" s="85"/>
      <c r="Q71" s="118">
        <v>98733014</v>
      </c>
      <c r="R71" s="113" t="s">
        <v>260</v>
      </c>
      <c r="S71" s="114">
        <v>44561</v>
      </c>
      <c r="T71" s="120" t="s">
        <v>227</v>
      </c>
      <c r="U71" s="119"/>
      <c r="V71" s="119"/>
    </row>
    <row r="72" spans="1:22" s="90" customFormat="1" ht="75" customHeight="1" x14ac:dyDescent="0.2">
      <c r="A72" s="17" t="s">
        <v>7</v>
      </c>
      <c r="B72" s="18" t="s">
        <v>31</v>
      </c>
      <c r="C72" s="18" t="s">
        <v>32</v>
      </c>
      <c r="D72" s="17" t="s">
        <v>80</v>
      </c>
      <c r="E72" s="239" t="s">
        <v>321</v>
      </c>
      <c r="F72" s="98" t="s">
        <v>320</v>
      </c>
      <c r="G72" s="448" t="s">
        <v>102</v>
      </c>
      <c r="H72" s="252" t="s">
        <v>103</v>
      </c>
      <c r="I72" s="261">
        <v>3</v>
      </c>
      <c r="J72" s="254"/>
      <c r="K72" s="254" t="s">
        <v>319</v>
      </c>
      <c r="L72" s="276"/>
      <c r="M72" s="276"/>
      <c r="N72" s="276"/>
      <c r="O72" s="276"/>
      <c r="P72" s="276"/>
      <c r="Q72" s="254" t="s">
        <v>319</v>
      </c>
      <c r="R72" s="270" t="s">
        <v>308</v>
      </c>
      <c r="S72" s="254" t="s">
        <v>309</v>
      </c>
      <c r="T72" s="285" t="s">
        <v>10</v>
      </c>
    </row>
    <row r="73" spans="1:22" s="90" customFormat="1" ht="78.75" x14ac:dyDescent="0.2">
      <c r="A73" s="247" t="s">
        <v>15</v>
      </c>
      <c r="B73" s="248" t="s">
        <v>31</v>
      </c>
      <c r="C73" s="248" t="s">
        <v>32</v>
      </c>
      <c r="D73" s="247" t="s">
        <v>80</v>
      </c>
      <c r="E73" s="239" t="s">
        <v>321</v>
      </c>
      <c r="F73" s="85" t="s">
        <v>322</v>
      </c>
      <c r="G73" s="438"/>
      <c r="H73" s="252" t="s">
        <v>103</v>
      </c>
      <c r="I73" s="261">
        <v>2</v>
      </c>
      <c r="J73" s="254" t="s">
        <v>323</v>
      </c>
      <c r="K73" s="254"/>
      <c r="L73" s="276"/>
      <c r="M73" s="276"/>
      <c r="N73" s="276"/>
      <c r="O73" s="276"/>
      <c r="P73" s="276"/>
      <c r="Q73" s="254" t="s">
        <v>323</v>
      </c>
      <c r="R73" s="270" t="s">
        <v>308</v>
      </c>
      <c r="S73" s="254" t="s">
        <v>309</v>
      </c>
      <c r="T73" s="285" t="s">
        <v>10</v>
      </c>
    </row>
    <row r="74" spans="1:22" s="90" customFormat="1" ht="21.75" customHeight="1" x14ac:dyDescent="0.2">
      <c r="A74" s="17" t="s">
        <v>7</v>
      </c>
      <c r="B74" s="18" t="s">
        <v>31</v>
      </c>
      <c r="C74" s="18" t="s">
        <v>32</v>
      </c>
      <c r="D74" s="17" t="s">
        <v>80</v>
      </c>
      <c r="E74" s="239" t="s">
        <v>321</v>
      </c>
      <c r="F74" s="442" t="s">
        <v>327</v>
      </c>
      <c r="G74" s="438"/>
      <c r="H74" s="448" t="s">
        <v>104</v>
      </c>
      <c r="I74" s="452">
        <v>4</v>
      </c>
      <c r="J74" s="254"/>
      <c r="K74" s="254" t="s">
        <v>324</v>
      </c>
      <c r="L74" s="276"/>
      <c r="M74" s="276"/>
      <c r="N74" s="276"/>
      <c r="O74" s="252" t="s">
        <v>325</v>
      </c>
      <c r="P74" s="276"/>
      <c r="Q74" s="454">
        <v>54338167</v>
      </c>
      <c r="R74" s="270" t="s">
        <v>308</v>
      </c>
      <c r="S74" s="254" t="s">
        <v>309</v>
      </c>
      <c r="T74" s="285" t="s">
        <v>10</v>
      </c>
    </row>
    <row r="75" spans="1:22" s="90" customFormat="1" ht="21.75" customHeight="1" x14ac:dyDescent="0.2">
      <c r="A75" s="247" t="s">
        <v>15</v>
      </c>
      <c r="B75" s="248" t="s">
        <v>31</v>
      </c>
      <c r="C75" s="248" t="s">
        <v>32</v>
      </c>
      <c r="D75" s="247" t="s">
        <v>80</v>
      </c>
      <c r="E75" s="239" t="s">
        <v>321</v>
      </c>
      <c r="F75" s="444"/>
      <c r="G75" s="438"/>
      <c r="H75" s="439"/>
      <c r="I75" s="453"/>
      <c r="J75" s="254"/>
      <c r="K75" s="254"/>
      <c r="L75" s="276"/>
      <c r="M75" s="276"/>
      <c r="N75" s="276"/>
      <c r="O75" s="252" t="s">
        <v>326</v>
      </c>
      <c r="P75" s="276"/>
      <c r="Q75" s="455"/>
      <c r="R75" s="270" t="s">
        <v>308</v>
      </c>
      <c r="S75" s="254" t="s">
        <v>309</v>
      </c>
      <c r="T75" s="285" t="s">
        <v>10</v>
      </c>
    </row>
    <row r="76" spans="1:22" s="90" customFormat="1" ht="21.75" customHeight="1" x14ac:dyDescent="0.2">
      <c r="A76" s="247" t="s">
        <v>330</v>
      </c>
      <c r="B76" s="248" t="s">
        <v>31</v>
      </c>
      <c r="C76" s="248" t="s">
        <v>32</v>
      </c>
      <c r="D76" s="247" t="s">
        <v>80</v>
      </c>
      <c r="E76" s="85" t="s">
        <v>321</v>
      </c>
      <c r="F76" s="85" t="s">
        <v>328</v>
      </c>
      <c r="G76" s="439"/>
      <c r="H76" s="252" t="s">
        <v>104</v>
      </c>
      <c r="I76" s="269">
        <v>9</v>
      </c>
      <c r="J76" s="241"/>
      <c r="K76" s="254" t="s">
        <v>329</v>
      </c>
      <c r="L76" s="276"/>
      <c r="M76" s="276"/>
      <c r="N76" s="276"/>
      <c r="O76" s="276"/>
      <c r="P76" s="276"/>
      <c r="Q76" s="241"/>
      <c r="R76" s="254" t="s">
        <v>310</v>
      </c>
      <c r="S76" s="254" t="s">
        <v>309</v>
      </c>
      <c r="T76" s="285" t="s">
        <v>10</v>
      </c>
    </row>
    <row r="77" spans="1:22" s="90" customFormat="1" ht="63.75" x14ac:dyDescent="0.25">
      <c r="A77" s="17" t="s">
        <v>7</v>
      </c>
      <c r="B77" s="18" t="s">
        <v>31</v>
      </c>
      <c r="C77" s="18" t="s">
        <v>32</v>
      </c>
      <c r="D77" s="17" t="s">
        <v>80</v>
      </c>
      <c r="E77" s="326" t="s">
        <v>375</v>
      </c>
      <c r="F77" s="369" t="s">
        <v>376</v>
      </c>
      <c r="G77" s="448" t="s">
        <v>105</v>
      </c>
      <c r="H77" s="46" t="s">
        <v>106</v>
      </c>
      <c r="I77" s="83">
        <v>12</v>
      </c>
      <c r="J77" s="317"/>
      <c r="K77" s="482">
        <v>147173640</v>
      </c>
      <c r="L77" s="317"/>
      <c r="M77" s="317"/>
      <c r="N77" s="317"/>
      <c r="O77" s="318"/>
      <c r="P77" s="318"/>
      <c r="Q77" s="482">
        <v>147173640</v>
      </c>
      <c r="R77" s="309">
        <v>44197</v>
      </c>
      <c r="S77" s="309">
        <v>44561</v>
      </c>
      <c r="T77" s="310" t="s">
        <v>38</v>
      </c>
    </row>
    <row r="78" spans="1:22" s="90" customFormat="1" ht="62.25" customHeight="1" x14ac:dyDescent="0.25">
      <c r="A78" s="17" t="s">
        <v>7</v>
      </c>
      <c r="B78" s="18" t="s">
        <v>31</v>
      </c>
      <c r="C78" s="18" t="s">
        <v>32</v>
      </c>
      <c r="D78" s="17" t="s">
        <v>80</v>
      </c>
      <c r="E78" s="326" t="s">
        <v>375</v>
      </c>
      <c r="F78" s="369" t="s">
        <v>377</v>
      </c>
      <c r="G78" s="438"/>
      <c r="H78" s="46" t="s">
        <v>107</v>
      </c>
      <c r="I78" s="20">
        <v>12</v>
      </c>
      <c r="J78" s="302"/>
      <c r="K78" s="420"/>
      <c r="L78" s="299"/>
      <c r="M78" s="299"/>
      <c r="N78" s="299"/>
      <c r="O78" s="299"/>
      <c r="P78" s="299"/>
      <c r="Q78" s="420"/>
      <c r="R78" s="309">
        <v>44197</v>
      </c>
      <c r="S78" s="309">
        <v>44561</v>
      </c>
      <c r="T78" s="310" t="s">
        <v>38</v>
      </c>
    </row>
    <row r="79" spans="1:22" s="320" customFormat="1" ht="62.25" customHeight="1" x14ac:dyDescent="0.25">
      <c r="A79" s="294" t="s">
        <v>15</v>
      </c>
      <c r="B79" s="295" t="s">
        <v>31</v>
      </c>
      <c r="C79" s="295" t="s">
        <v>32</v>
      </c>
      <c r="D79" s="294" t="s">
        <v>80</v>
      </c>
      <c r="E79" s="326" t="s">
        <v>375</v>
      </c>
      <c r="F79" s="369" t="s">
        <v>378</v>
      </c>
      <c r="G79" s="439"/>
      <c r="H79" s="310" t="s">
        <v>107</v>
      </c>
      <c r="I79" s="297">
        <v>12</v>
      </c>
      <c r="J79" s="302"/>
      <c r="K79" s="483"/>
      <c r="L79" s="299"/>
      <c r="M79" s="299"/>
      <c r="N79" s="299"/>
      <c r="O79" s="299"/>
      <c r="P79" s="299"/>
      <c r="Q79" s="483"/>
      <c r="R79" s="309">
        <v>44197</v>
      </c>
      <c r="S79" s="309">
        <v>44561</v>
      </c>
      <c r="T79" s="310" t="s">
        <v>38</v>
      </c>
    </row>
    <row r="80" spans="1:22" s="90" customFormat="1" ht="64.5" customHeight="1" x14ac:dyDescent="0.25">
      <c r="A80" s="17" t="s">
        <v>7</v>
      </c>
      <c r="B80" s="18" t="s">
        <v>31</v>
      </c>
      <c r="C80" s="18" t="s">
        <v>32</v>
      </c>
      <c r="D80" s="17" t="s">
        <v>80</v>
      </c>
      <c r="E80" s="21" t="s">
        <v>119</v>
      </c>
      <c r="F80" s="21" t="s">
        <v>120</v>
      </c>
      <c r="G80" s="18" t="s">
        <v>113</v>
      </c>
      <c r="H80" s="18" t="s">
        <v>108</v>
      </c>
      <c r="I80" s="20">
        <v>20</v>
      </c>
      <c r="J80" s="29">
        <v>10000000</v>
      </c>
      <c r="K80" s="29">
        <v>45000000</v>
      </c>
      <c r="L80" s="22">
        <v>0</v>
      </c>
      <c r="M80" s="22">
        <v>0</v>
      </c>
      <c r="N80" s="22">
        <v>0</v>
      </c>
      <c r="O80" s="22">
        <v>0</v>
      </c>
      <c r="P80" s="22">
        <v>0</v>
      </c>
      <c r="Q80" s="24">
        <f t="shared" ref="Q80:Q81" si="8">SUM(J80:P80)</f>
        <v>55000000</v>
      </c>
      <c r="R80" s="45">
        <v>44197</v>
      </c>
      <c r="S80" s="45">
        <v>44561</v>
      </c>
      <c r="T80" s="46" t="s">
        <v>38</v>
      </c>
    </row>
    <row r="81" spans="1:20" s="90" customFormat="1" ht="48" customHeight="1" x14ac:dyDescent="0.25">
      <c r="A81" s="17" t="s">
        <v>7</v>
      </c>
      <c r="B81" s="18" t="s">
        <v>31</v>
      </c>
      <c r="C81" s="18" t="s">
        <v>32</v>
      </c>
      <c r="D81" s="17" t="s">
        <v>80</v>
      </c>
      <c r="E81" s="422" t="s">
        <v>119</v>
      </c>
      <c r="F81" s="431" t="s">
        <v>121</v>
      </c>
      <c r="G81" s="18" t="s">
        <v>114</v>
      </c>
      <c r="H81" s="18" t="s">
        <v>109</v>
      </c>
      <c r="I81" s="22">
        <v>1</v>
      </c>
      <c r="J81" s="23">
        <v>34065000</v>
      </c>
      <c r="K81" s="22">
        <v>0</v>
      </c>
      <c r="L81" s="22">
        <v>0</v>
      </c>
      <c r="M81" s="22">
        <v>0</v>
      </c>
      <c r="N81" s="22">
        <v>0</v>
      </c>
      <c r="O81" s="22">
        <v>0</v>
      </c>
      <c r="P81" s="22">
        <v>0</v>
      </c>
      <c r="Q81" s="24">
        <f t="shared" si="8"/>
        <v>34065000</v>
      </c>
      <c r="R81" s="45">
        <v>44197</v>
      </c>
      <c r="S81" s="45">
        <v>44561</v>
      </c>
      <c r="T81" s="46" t="s">
        <v>38</v>
      </c>
    </row>
    <row r="82" spans="1:20" s="90" customFormat="1" ht="55.5" customHeight="1" x14ac:dyDescent="0.25">
      <c r="A82" s="17" t="s">
        <v>7</v>
      </c>
      <c r="B82" s="18" t="s">
        <v>31</v>
      </c>
      <c r="C82" s="18" t="s">
        <v>32</v>
      </c>
      <c r="D82" s="17" t="s">
        <v>80</v>
      </c>
      <c r="E82" s="403"/>
      <c r="F82" s="432"/>
      <c r="G82" s="18" t="s">
        <v>115</v>
      </c>
      <c r="H82" s="18" t="s">
        <v>110</v>
      </c>
      <c r="I82" s="83"/>
      <c r="J82" s="83"/>
      <c r="K82" s="83"/>
      <c r="L82" s="83"/>
      <c r="M82" s="83"/>
      <c r="N82" s="83"/>
      <c r="O82" s="84"/>
      <c r="P82" s="84"/>
      <c r="Q82" s="27"/>
      <c r="R82" s="94"/>
    </row>
    <row r="83" spans="1:20" s="90" customFormat="1" ht="47.25" customHeight="1" x14ac:dyDescent="0.25">
      <c r="A83" s="17" t="s">
        <v>7</v>
      </c>
      <c r="B83" s="18" t="s">
        <v>31</v>
      </c>
      <c r="C83" s="18" t="s">
        <v>32</v>
      </c>
      <c r="D83" s="17" t="s">
        <v>80</v>
      </c>
      <c r="E83" s="423"/>
      <c r="F83" s="21" t="s">
        <v>122</v>
      </c>
      <c r="G83" s="18" t="s">
        <v>116</v>
      </c>
      <c r="H83" s="430" t="s">
        <v>111</v>
      </c>
      <c r="I83" s="22">
        <v>1</v>
      </c>
      <c r="J83" s="96">
        <v>146242620</v>
      </c>
      <c r="K83" s="22">
        <v>0</v>
      </c>
      <c r="L83" s="22">
        <v>0</v>
      </c>
      <c r="M83" s="22">
        <v>0</v>
      </c>
      <c r="N83" s="22">
        <v>0</v>
      </c>
      <c r="O83" s="22">
        <v>0</v>
      </c>
      <c r="P83" s="22">
        <v>0</v>
      </c>
      <c r="Q83" s="24">
        <f t="shared" ref="Q83" si="9">SUM(J83:P83)</f>
        <v>146242620</v>
      </c>
      <c r="R83" s="45">
        <v>44197</v>
      </c>
      <c r="S83" s="45">
        <v>44561</v>
      </c>
      <c r="T83" s="46" t="s">
        <v>38</v>
      </c>
    </row>
    <row r="84" spans="1:20" s="90" customFormat="1" ht="76.5" customHeight="1" x14ac:dyDescent="0.25">
      <c r="A84" s="17" t="s">
        <v>7</v>
      </c>
      <c r="B84" s="18" t="s">
        <v>31</v>
      </c>
      <c r="C84" s="18" t="s">
        <v>32</v>
      </c>
      <c r="D84" s="17" t="s">
        <v>80</v>
      </c>
      <c r="E84" s="97" t="s">
        <v>119</v>
      </c>
      <c r="F84" s="21" t="s">
        <v>122</v>
      </c>
      <c r="G84" s="18" t="s">
        <v>117</v>
      </c>
      <c r="H84" s="430"/>
      <c r="I84" s="22">
        <v>3</v>
      </c>
      <c r="J84" s="96">
        <v>5222440</v>
      </c>
      <c r="K84" s="23">
        <v>26000000</v>
      </c>
      <c r="L84" s="22">
        <v>0</v>
      </c>
      <c r="M84" s="22">
        <v>0</v>
      </c>
      <c r="N84" s="22">
        <v>0</v>
      </c>
      <c r="O84" s="22">
        <v>0</v>
      </c>
      <c r="P84" s="22">
        <v>0</v>
      </c>
      <c r="Q84" s="24">
        <f t="shared" ref="Q84:Q85" si="10">SUM(J84:P84)</f>
        <v>31222440</v>
      </c>
      <c r="R84" s="45">
        <v>44197</v>
      </c>
      <c r="S84" s="45">
        <v>44561</v>
      </c>
      <c r="T84" s="46" t="s">
        <v>38</v>
      </c>
    </row>
    <row r="85" spans="1:20" s="90" customFormat="1" ht="72.75" customHeight="1" x14ac:dyDescent="0.25">
      <c r="A85" s="17" t="s">
        <v>7</v>
      </c>
      <c r="B85" s="18" t="s">
        <v>31</v>
      </c>
      <c r="C85" s="18" t="s">
        <v>32</v>
      </c>
      <c r="D85" s="17" t="s">
        <v>80</v>
      </c>
      <c r="E85" s="422" t="s">
        <v>119</v>
      </c>
      <c r="F85" s="21" t="s">
        <v>123</v>
      </c>
      <c r="G85" s="448" t="s">
        <v>118</v>
      </c>
      <c r="H85" s="448" t="s">
        <v>112</v>
      </c>
      <c r="I85" s="424">
        <v>1</v>
      </c>
      <c r="J85" s="426">
        <v>100790187</v>
      </c>
      <c r="K85" s="426">
        <v>83954073</v>
      </c>
      <c r="L85" s="424">
        <v>0</v>
      </c>
      <c r="M85" s="424">
        <v>0</v>
      </c>
      <c r="N85" s="424">
        <v>0</v>
      </c>
      <c r="O85" s="424">
        <v>0</v>
      </c>
      <c r="P85" s="424">
        <v>0</v>
      </c>
      <c r="Q85" s="467">
        <f t="shared" si="10"/>
        <v>184744260</v>
      </c>
      <c r="R85" s="449">
        <v>44197</v>
      </c>
      <c r="S85" s="449">
        <v>44561</v>
      </c>
      <c r="T85" s="448" t="s">
        <v>38</v>
      </c>
    </row>
    <row r="86" spans="1:20" s="90" customFormat="1" ht="61.5" customHeight="1" x14ac:dyDescent="0.25">
      <c r="A86" s="17" t="s">
        <v>7</v>
      </c>
      <c r="B86" s="18" t="s">
        <v>31</v>
      </c>
      <c r="C86" s="18" t="s">
        <v>32</v>
      </c>
      <c r="D86" s="17" t="s">
        <v>80</v>
      </c>
      <c r="E86" s="403"/>
      <c r="F86" s="21" t="s">
        <v>124</v>
      </c>
      <c r="G86" s="438"/>
      <c r="H86" s="438"/>
      <c r="I86" s="415"/>
      <c r="J86" s="427"/>
      <c r="K86" s="427"/>
      <c r="L86" s="415"/>
      <c r="M86" s="415"/>
      <c r="N86" s="415"/>
      <c r="O86" s="415"/>
      <c r="P86" s="415"/>
      <c r="Q86" s="400"/>
      <c r="R86" s="450"/>
      <c r="S86" s="450"/>
      <c r="T86" s="438"/>
    </row>
    <row r="87" spans="1:20" s="90" customFormat="1" ht="106.5" customHeight="1" x14ac:dyDescent="0.25">
      <c r="A87" s="17" t="s">
        <v>7</v>
      </c>
      <c r="B87" s="18" t="s">
        <v>31</v>
      </c>
      <c r="C87" s="18" t="s">
        <v>32</v>
      </c>
      <c r="D87" s="17" t="s">
        <v>80</v>
      </c>
      <c r="E87" s="403"/>
      <c r="F87" s="21" t="s">
        <v>125</v>
      </c>
      <c r="G87" s="438"/>
      <c r="H87" s="438"/>
      <c r="I87" s="415"/>
      <c r="J87" s="427"/>
      <c r="K87" s="427"/>
      <c r="L87" s="415"/>
      <c r="M87" s="415"/>
      <c r="N87" s="415"/>
      <c r="O87" s="415"/>
      <c r="P87" s="415"/>
      <c r="Q87" s="400"/>
      <c r="R87" s="450"/>
      <c r="S87" s="450"/>
      <c r="T87" s="438"/>
    </row>
    <row r="88" spans="1:20" s="90" customFormat="1" ht="60" customHeight="1" x14ac:dyDescent="0.25">
      <c r="A88" s="17" t="s">
        <v>7</v>
      </c>
      <c r="B88" s="18" t="s">
        <v>31</v>
      </c>
      <c r="C88" s="18" t="s">
        <v>32</v>
      </c>
      <c r="D88" s="17" t="s">
        <v>80</v>
      </c>
      <c r="E88" s="403"/>
      <c r="F88" s="21" t="s">
        <v>126</v>
      </c>
      <c r="G88" s="438"/>
      <c r="H88" s="438"/>
      <c r="I88" s="415"/>
      <c r="J88" s="427"/>
      <c r="K88" s="427"/>
      <c r="L88" s="415"/>
      <c r="M88" s="415"/>
      <c r="N88" s="415"/>
      <c r="O88" s="415"/>
      <c r="P88" s="415"/>
      <c r="Q88" s="400"/>
      <c r="R88" s="450"/>
      <c r="S88" s="450"/>
      <c r="T88" s="438"/>
    </row>
    <row r="89" spans="1:20" s="90" customFormat="1" ht="90.75" customHeight="1" x14ac:dyDescent="0.25">
      <c r="A89" s="17" t="s">
        <v>7</v>
      </c>
      <c r="B89" s="18" t="s">
        <v>31</v>
      </c>
      <c r="C89" s="18" t="s">
        <v>32</v>
      </c>
      <c r="D89" s="17" t="s">
        <v>80</v>
      </c>
      <c r="E89" s="403"/>
      <c r="F89" s="21" t="s">
        <v>127</v>
      </c>
      <c r="G89" s="438"/>
      <c r="H89" s="438"/>
      <c r="I89" s="415"/>
      <c r="J89" s="427"/>
      <c r="K89" s="427"/>
      <c r="L89" s="415"/>
      <c r="M89" s="415"/>
      <c r="N89" s="415"/>
      <c r="O89" s="415"/>
      <c r="P89" s="415"/>
      <c r="Q89" s="400"/>
      <c r="R89" s="450"/>
      <c r="S89" s="450"/>
      <c r="T89" s="438"/>
    </row>
    <row r="90" spans="1:20" s="90" customFormat="1" ht="92.25" customHeight="1" x14ac:dyDescent="0.25">
      <c r="A90" s="17" t="s">
        <v>7</v>
      </c>
      <c r="B90" s="18" t="s">
        <v>31</v>
      </c>
      <c r="C90" s="18" t="s">
        <v>32</v>
      </c>
      <c r="D90" s="17" t="s">
        <v>80</v>
      </c>
      <c r="E90" s="403"/>
      <c r="F90" s="21" t="s">
        <v>127</v>
      </c>
      <c r="G90" s="438"/>
      <c r="H90" s="438"/>
      <c r="I90" s="415"/>
      <c r="J90" s="427"/>
      <c r="K90" s="427"/>
      <c r="L90" s="415"/>
      <c r="M90" s="415"/>
      <c r="N90" s="415"/>
      <c r="O90" s="415"/>
      <c r="P90" s="415"/>
      <c r="Q90" s="400"/>
      <c r="R90" s="450"/>
      <c r="S90" s="450"/>
      <c r="T90" s="438"/>
    </row>
    <row r="91" spans="1:20" s="90" customFormat="1" ht="60" customHeight="1" x14ac:dyDescent="0.25">
      <c r="A91" s="17" t="s">
        <v>7</v>
      </c>
      <c r="B91" s="18" t="s">
        <v>31</v>
      </c>
      <c r="C91" s="18" t="s">
        <v>32</v>
      </c>
      <c r="D91" s="17" t="s">
        <v>80</v>
      </c>
      <c r="E91" s="403"/>
      <c r="F91" s="21" t="s">
        <v>128</v>
      </c>
      <c r="G91" s="438"/>
      <c r="H91" s="438"/>
      <c r="I91" s="415"/>
      <c r="J91" s="427"/>
      <c r="K91" s="427"/>
      <c r="L91" s="415"/>
      <c r="M91" s="415"/>
      <c r="N91" s="415"/>
      <c r="O91" s="415"/>
      <c r="P91" s="415"/>
      <c r="Q91" s="400"/>
      <c r="R91" s="450"/>
      <c r="S91" s="450"/>
      <c r="T91" s="438"/>
    </row>
    <row r="92" spans="1:20" s="90" customFormat="1" ht="84" customHeight="1" x14ac:dyDescent="0.25">
      <c r="A92" s="17" t="s">
        <v>7</v>
      </c>
      <c r="B92" s="18" t="s">
        <v>31</v>
      </c>
      <c r="C92" s="18" t="s">
        <v>32</v>
      </c>
      <c r="D92" s="17" t="s">
        <v>80</v>
      </c>
      <c r="E92" s="423"/>
      <c r="F92" s="21" t="s">
        <v>129</v>
      </c>
      <c r="G92" s="439"/>
      <c r="H92" s="439"/>
      <c r="I92" s="425"/>
      <c r="J92" s="428"/>
      <c r="K92" s="428"/>
      <c r="L92" s="425"/>
      <c r="M92" s="425"/>
      <c r="N92" s="425"/>
      <c r="O92" s="425"/>
      <c r="P92" s="425"/>
      <c r="Q92" s="468"/>
      <c r="R92" s="451"/>
      <c r="S92" s="451"/>
      <c r="T92" s="439"/>
    </row>
    <row r="93" spans="1:20" s="90" customFormat="1" ht="54" customHeight="1" x14ac:dyDescent="0.25">
      <c r="A93" s="17" t="s">
        <v>7</v>
      </c>
      <c r="B93" s="18" t="s">
        <v>31</v>
      </c>
      <c r="C93" s="18" t="s">
        <v>32</v>
      </c>
      <c r="D93" s="17" t="s">
        <v>80</v>
      </c>
      <c r="E93" s="338" t="s">
        <v>362</v>
      </c>
      <c r="F93" s="351" t="s">
        <v>350</v>
      </c>
      <c r="G93" s="440" t="s">
        <v>132</v>
      </c>
      <c r="H93" s="321" t="s">
        <v>130</v>
      </c>
      <c r="I93" s="333">
        <v>1</v>
      </c>
      <c r="J93" s="352"/>
      <c r="K93" s="334">
        <v>5922888</v>
      </c>
      <c r="L93" s="333"/>
      <c r="M93" s="333"/>
      <c r="N93" s="333"/>
      <c r="O93" s="333"/>
      <c r="P93" s="333" t="s">
        <v>3</v>
      </c>
      <c r="Q93" s="335">
        <v>5922888</v>
      </c>
      <c r="R93" s="309">
        <v>44287</v>
      </c>
      <c r="S93" s="309">
        <v>44316</v>
      </c>
      <c r="T93" s="310" t="s">
        <v>352</v>
      </c>
    </row>
    <row r="94" spans="1:20" s="90" customFormat="1" ht="46.5" customHeight="1" x14ac:dyDescent="0.25">
      <c r="A94" s="17" t="s">
        <v>7</v>
      </c>
      <c r="B94" s="18" t="s">
        <v>31</v>
      </c>
      <c r="C94" s="18" t="s">
        <v>32</v>
      </c>
      <c r="D94" s="17" t="s">
        <v>80</v>
      </c>
      <c r="E94" s="338" t="s">
        <v>362</v>
      </c>
      <c r="F94" s="351" t="s">
        <v>351</v>
      </c>
      <c r="G94" s="441"/>
      <c r="H94" s="321" t="s">
        <v>131</v>
      </c>
      <c r="I94" s="333">
        <v>0</v>
      </c>
      <c r="J94" s="353"/>
      <c r="K94" s="334">
        <v>0</v>
      </c>
      <c r="L94" s="333"/>
      <c r="M94" s="333"/>
      <c r="N94" s="333"/>
      <c r="O94" s="333"/>
      <c r="P94" s="333"/>
      <c r="Q94" s="350" t="s">
        <v>354</v>
      </c>
      <c r="R94" s="309">
        <v>44287</v>
      </c>
      <c r="S94" s="309">
        <v>44316</v>
      </c>
      <c r="T94" s="310" t="s">
        <v>352</v>
      </c>
    </row>
    <row r="95" spans="1:20" s="90" customFormat="1" ht="51" customHeight="1" x14ac:dyDescent="0.25">
      <c r="A95" s="17" t="s">
        <v>7</v>
      </c>
      <c r="B95" s="18" t="s">
        <v>31</v>
      </c>
      <c r="C95" s="18" t="s">
        <v>32</v>
      </c>
      <c r="D95" s="17" t="s">
        <v>80</v>
      </c>
      <c r="E95" s="338" t="s">
        <v>362</v>
      </c>
      <c r="F95" s="354" t="s">
        <v>355</v>
      </c>
      <c r="G95" s="295" t="s">
        <v>134</v>
      </c>
      <c r="H95" s="442" t="s">
        <v>133</v>
      </c>
      <c r="I95" s="476">
        <v>1</v>
      </c>
      <c r="J95" s="324"/>
      <c r="K95" s="355">
        <v>16666666.6</v>
      </c>
      <c r="L95" s="333"/>
      <c r="M95" s="333"/>
      <c r="N95" s="333"/>
      <c r="O95" s="333"/>
      <c r="P95" s="333"/>
      <c r="Q95" s="356">
        <v>16666666.6</v>
      </c>
      <c r="R95" s="449">
        <v>44378</v>
      </c>
      <c r="S95" s="449">
        <v>44560</v>
      </c>
      <c r="T95" s="449" t="s">
        <v>352</v>
      </c>
    </row>
    <row r="96" spans="1:20" s="90" customFormat="1" ht="51" customHeight="1" x14ac:dyDescent="0.25">
      <c r="A96" s="17" t="s">
        <v>7</v>
      </c>
      <c r="B96" s="18" t="s">
        <v>31</v>
      </c>
      <c r="C96" s="18" t="s">
        <v>32</v>
      </c>
      <c r="D96" s="17" t="s">
        <v>80</v>
      </c>
      <c r="E96" s="338" t="s">
        <v>362</v>
      </c>
      <c r="F96" s="357" t="s">
        <v>356</v>
      </c>
      <c r="G96" s="295" t="s">
        <v>135</v>
      </c>
      <c r="H96" s="443"/>
      <c r="I96" s="477"/>
      <c r="J96" s="358"/>
      <c r="K96" s="359">
        <v>16666666.6</v>
      </c>
      <c r="L96" s="333"/>
      <c r="M96" s="333"/>
      <c r="N96" s="333"/>
      <c r="O96" s="333"/>
      <c r="P96" s="333"/>
      <c r="Q96" s="360">
        <v>16666666.6</v>
      </c>
      <c r="R96" s="438"/>
      <c r="S96" s="438"/>
      <c r="T96" s="438"/>
    </row>
    <row r="97" spans="1:20" s="90" customFormat="1" ht="56.25" customHeight="1" x14ac:dyDescent="0.25">
      <c r="A97" s="17" t="s">
        <v>7</v>
      </c>
      <c r="B97" s="18" t="s">
        <v>31</v>
      </c>
      <c r="C97" s="18" t="s">
        <v>32</v>
      </c>
      <c r="D97" s="17" t="s">
        <v>80</v>
      </c>
      <c r="E97" s="338" t="s">
        <v>362</v>
      </c>
      <c r="F97" s="361" t="s">
        <v>357</v>
      </c>
      <c r="G97" s="295" t="s">
        <v>136</v>
      </c>
      <c r="H97" s="443"/>
      <c r="I97" s="477"/>
      <c r="J97" s="362"/>
      <c r="K97" s="359">
        <v>16666666.6</v>
      </c>
      <c r="L97" s="333"/>
      <c r="M97" s="333"/>
      <c r="N97" s="333"/>
      <c r="O97" s="333"/>
      <c r="P97" s="333"/>
      <c r="Q97" s="363">
        <v>16666666.6</v>
      </c>
      <c r="R97" s="438"/>
      <c r="S97" s="438"/>
      <c r="T97" s="438"/>
    </row>
    <row r="98" spans="1:20" s="90" customFormat="1" ht="47.25" customHeight="1" x14ac:dyDescent="0.25">
      <c r="A98" s="17" t="s">
        <v>7</v>
      </c>
      <c r="B98" s="18" t="s">
        <v>31</v>
      </c>
      <c r="C98" s="18" t="s">
        <v>32</v>
      </c>
      <c r="D98" s="17" t="s">
        <v>80</v>
      </c>
      <c r="E98" s="338" t="s">
        <v>362</v>
      </c>
      <c r="F98" s="469" t="s">
        <v>358</v>
      </c>
      <c r="G98" s="295" t="s">
        <v>138</v>
      </c>
      <c r="H98" s="443"/>
      <c r="I98" s="477"/>
      <c r="J98" s="358">
        <v>10000000</v>
      </c>
      <c r="K98" s="334"/>
      <c r="L98" s="333"/>
      <c r="M98" s="333"/>
      <c r="N98" s="333"/>
      <c r="O98" s="333"/>
      <c r="P98" s="333"/>
      <c r="Q98" s="358">
        <v>10000000</v>
      </c>
      <c r="R98" s="438"/>
      <c r="S98" s="438"/>
      <c r="T98" s="438"/>
    </row>
    <row r="99" spans="1:20" s="90" customFormat="1" ht="56.25" customHeight="1" x14ac:dyDescent="0.25">
      <c r="A99" s="17" t="s">
        <v>7</v>
      </c>
      <c r="B99" s="18" t="s">
        <v>31</v>
      </c>
      <c r="C99" s="18" t="s">
        <v>32</v>
      </c>
      <c r="D99" s="17" t="s">
        <v>80</v>
      </c>
      <c r="E99" s="338" t="s">
        <v>362</v>
      </c>
      <c r="F99" s="470"/>
      <c r="G99" s="295" t="s">
        <v>137</v>
      </c>
      <c r="H99" s="444"/>
      <c r="I99" s="474"/>
      <c r="J99" s="362" t="s">
        <v>353</v>
      </c>
      <c r="K99" s="334"/>
      <c r="L99" s="333"/>
      <c r="M99" s="333"/>
      <c r="N99" s="333"/>
      <c r="O99" s="333"/>
      <c r="P99" s="333"/>
      <c r="Q99" s="358">
        <v>20000000</v>
      </c>
      <c r="R99" s="439"/>
      <c r="S99" s="439"/>
      <c r="T99" s="439"/>
    </row>
    <row r="100" spans="1:20" s="90" customFormat="1" ht="79.5" customHeight="1" x14ac:dyDescent="0.25">
      <c r="A100" s="17" t="s">
        <v>7</v>
      </c>
      <c r="B100" s="18" t="s">
        <v>31</v>
      </c>
      <c r="C100" s="18" t="s">
        <v>32</v>
      </c>
      <c r="D100" s="17" t="s">
        <v>80</v>
      </c>
      <c r="E100" s="338" t="s">
        <v>362</v>
      </c>
      <c r="F100" s="351" t="s">
        <v>359</v>
      </c>
      <c r="G100" s="442" t="s">
        <v>139</v>
      </c>
      <c r="H100" s="323" t="s">
        <v>140</v>
      </c>
      <c r="I100" s="471">
        <v>2</v>
      </c>
      <c r="J100" s="334"/>
      <c r="K100" s="473">
        <v>90000000</v>
      </c>
      <c r="L100" s="333"/>
      <c r="M100" s="333"/>
      <c r="N100" s="333"/>
      <c r="O100" s="333"/>
      <c r="P100" s="333"/>
      <c r="Q100" s="475">
        <v>90000000</v>
      </c>
      <c r="R100" s="449">
        <v>44378</v>
      </c>
      <c r="S100" s="449">
        <v>44560</v>
      </c>
      <c r="T100" s="448" t="s">
        <v>10</v>
      </c>
    </row>
    <row r="101" spans="1:20" s="320" customFormat="1" ht="79.5" customHeight="1" x14ac:dyDescent="0.25">
      <c r="A101" s="294" t="s">
        <v>15</v>
      </c>
      <c r="B101" s="295" t="s">
        <v>31</v>
      </c>
      <c r="C101" s="295" t="s">
        <v>32</v>
      </c>
      <c r="D101" s="294" t="s">
        <v>80</v>
      </c>
      <c r="E101" s="338" t="s">
        <v>362</v>
      </c>
      <c r="F101" s="351" t="s">
        <v>360</v>
      </c>
      <c r="G101" s="443"/>
      <c r="H101" s="323" t="s">
        <v>140</v>
      </c>
      <c r="I101" s="472"/>
      <c r="J101" s="334"/>
      <c r="K101" s="474"/>
      <c r="L101" s="333"/>
      <c r="M101" s="333"/>
      <c r="N101" s="333"/>
      <c r="O101" s="333"/>
      <c r="P101" s="333"/>
      <c r="Q101" s="472"/>
      <c r="R101" s="439"/>
      <c r="S101" s="439"/>
      <c r="T101" s="439"/>
    </row>
    <row r="102" spans="1:20" s="90" customFormat="1" ht="61.5" customHeight="1" x14ac:dyDescent="0.25">
      <c r="A102" s="17" t="s">
        <v>7</v>
      </c>
      <c r="B102" s="18" t="s">
        <v>31</v>
      </c>
      <c r="C102" s="18" t="s">
        <v>32</v>
      </c>
      <c r="D102" s="17" t="s">
        <v>80</v>
      </c>
      <c r="E102" s="338" t="s">
        <v>362</v>
      </c>
      <c r="F102" s="351" t="s">
        <v>361</v>
      </c>
      <c r="G102" s="444"/>
      <c r="H102" s="321" t="s">
        <v>141</v>
      </c>
      <c r="I102" s="333">
        <v>1</v>
      </c>
      <c r="J102" s="334">
        <v>0</v>
      </c>
      <c r="K102" s="334"/>
      <c r="L102" s="333"/>
      <c r="M102" s="333"/>
      <c r="N102" s="333"/>
      <c r="O102" s="333"/>
      <c r="P102" s="333"/>
      <c r="Q102" s="350">
        <v>0</v>
      </c>
      <c r="R102" s="309">
        <v>44256</v>
      </c>
      <c r="S102" s="309">
        <v>44560</v>
      </c>
      <c r="T102" s="310" t="s">
        <v>352</v>
      </c>
    </row>
    <row r="103" spans="1:20" s="90" customFormat="1" ht="63" customHeight="1" x14ac:dyDescent="0.25">
      <c r="A103" s="17" t="s">
        <v>7</v>
      </c>
      <c r="B103" s="18" t="s">
        <v>31</v>
      </c>
      <c r="C103" s="18" t="s">
        <v>32</v>
      </c>
      <c r="D103" s="17" t="s">
        <v>80</v>
      </c>
      <c r="E103" s="448" t="s">
        <v>368</v>
      </c>
      <c r="F103" s="321" t="s">
        <v>364</v>
      </c>
      <c r="G103" s="295" t="s">
        <v>142</v>
      </c>
      <c r="H103" s="295" t="s">
        <v>144</v>
      </c>
      <c r="I103" s="333">
        <v>1</v>
      </c>
      <c r="J103" s="349">
        <v>0</v>
      </c>
      <c r="K103" s="334"/>
      <c r="L103" s="333"/>
      <c r="M103" s="333"/>
      <c r="N103" s="333"/>
      <c r="O103" s="333"/>
      <c r="P103" s="333" t="s">
        <v>2</v>
      </c>
      <c r="Q103" s="350">
        <v>0</v>
      </c>
      <c r="R103" s="309">
        <v>44256</v>
      </c>
      <c r="S103" s="309">
        <v>44560</v>
      </c>
      <c r="T103" s="310" t="s">
        <v>352</v>
      </c>
    </row>
    <row r="104" spans="1:20" s="90" customFormat="1" ht="60" customHeight="1" x14ac:dyDescent="0.25">
      <c r="A104" s="17" t="s">
        <v>7</v>
      </c>
      <c r="B104" s="18" t="s">
        <v>31</v>
      </c>
      <c r="C104" s="18" t="s">
        <v>32</v>
      </c>
      <c r="D104" s="17" t="s">
        <v>80</v>
      </c>
      <c r="E104" s="438"/>
      <c r="F104" s="321" t="s">
        <v>363</v>
      </c>
      <c r="G104" s="310" t="s">
        <v>146</v>
      </c>
      <c r="H104" s="307" t="s">
        <v>145</v>
      </c>
      <c r="I104" s="333">
        <v>2</v>
      </c>
      <c r="J104" s="334"/>
      <c r="K104" s="334">
        <v>35191227</v>
      </c>
      <c r="L104" s="333"/>
      <c r="M104" s="333"/>
      <c r="N104" s="333"/>
      <c r="O104" s="333"/>
      <c r="P104" s="333" t="s">
        <v>3</v>
      </c>
      <c r="Q104" s="335"/>
      <c r="R104" s="309">
        <v>44287</v>
      </c>
      <c r="S104" s="309">
        <v>44560</v>
      </c>
      <c r="T104" s="310" t="s">
        <v>352</v>
      </c>
    </row>
    <row r="105" spans="1:20" s="90" customFormat="1" ht="59.25" customHeight="1" x14ac:dyDescent="0.25">
      <c r="A105" s="17" t="s">
        <v>7</v>
      </c>
      <c r="B105" s="18" t="s">
        <v>31</v>
      </c>
      <c r="C105" s="18" t="s">
        <v>32</v>
      </c>
      <c r="D105" s="17" t="s">
        <v>80</v>
      </c>
      <c r="E105" s="438"/>
      <c r="F105" s="321" t="s">
        <v>365</v>
      </c>
      <c r="G105" s="324" t="s">
        <v>143</v>
      </c>
      <c r="H105" s="445" t="s">
        <v>147</v>
      </c>
      <c r="I105" s="448">
        <v>1</v>
      </c>
      <c r="J105" s="334">
        <v>5000000</v>
      </c>
      <c r="K105" s="334"/>
      <c r="L105" s="333"/>
      <c r="M105" s="333"/>
      <c r="N105" s="333"/>
      <c r="O105" s="333"/>
      <c r="P105" s="333" t="s">
        <v>2</v>
      </c>
      <c r="Q105" s="335"/>
      <c r="R105" s="309">
        <v>44378</v>
      </c>
      <c r="S105" s="309">
        <v>44560</v>
      </c>
      <c r="T105" s="310" t="s">
        <v>10</v>
      </c>
    </row>
    <row r="106" spans="1:20" s="90" customFormat="1" ht="74.25" customHeight="1" x14ac:dyDescent="0.25">
      <c r="A106" s="17" t="s">
        <v>7</v>
      </c>
      <c r="B106" s="18" t="s">
        <v>31</v>
      </c>
      <c r="C106" s="18" t="s">
        <v>32</v>
      </c>
      <c r="D106" s="17" t="s">
        <v>80</v>
      </c>
      <c r="E106" s="438"/>
      <c r="F106" s="321" t="s">
        <v>366</v>
      </c>
      <c r="G106" s="324" t="s">
        <v>148</v>
      </c>
      <c r="H106" s="446"/>
      <c r="I106" s="438"/>
      <c r="J106" s="334">
        <v>5000000</v>
      </c>
      <c r="K106" s="334"/>
      <c r="L106" s="333"/>
      <c r="M106" s="333"/>
      <c r="N106" s="333"/>
      <c r="O106" s="333"/>
      <c r="P106" s="333" t="s">
        <v>2</v>
      </c>
      <c r="Q106" s="335"/>
      <c r="R106" s="309">
        <v>44378</v>
      </c>
      <c r="S106" s="309">
        <v>44560</v>
      </c>
      <c r="T106" s="310" t="s">
        <v>10</v>
      </c>
    </row>
    <row r="107" spans="1:20" s="90" customFormat="1" ht="57" customHeight="1" x14ac:dyDescent="0.25">
      <c r="A107" s="17" t="s">
        <v>7</v>
      </c>
      <c r="B107" s="18" t="s">
        <v>31</v>
      </c>
      <c r="C107" s="18" t="s">
        <v>32</v>
      </c>
      <c r="D107" s="17" t="s">
        <v>80</v>
      </c>
      <c r="E107" s="438"/>
      <c r="F107" s="440" t="s">
        <v>367</v>
      </c>
      <c r="G107" s="324" t="s">
        <v>149</v>
      </c>
      <c r="H107" s="446"/>
      <c r="I107" s="438"/>
      <c r="J107" s="334">
        <v>5000000</v>
      </c>
      <c r="K107" s="334"/>
      <c r="L107" s="333"/>
      <c r="M107" s="333"/>
      <c r="N107" s="333"/>
      <c r="O107" s="333"/>
      <c r="P107" s="333" t="s">
        <v>2</v>
      </c>
      <c r="Q107" s="335"/>
      <c r="R107" s="309">
        <v>44378</v>
      </c>
      <c r="S107" s="309">
        <v>44560</v>
      </c>
      <c r="T107" s="310" t="s">
        <v>10</v>
      </c>
    </row>
    <row r="108" spans="1:20" s="90" customFormat="1" ht="55.5" customHeight="1" x14ac:dyDescent="0.25">
      <c r="A108" s="17" t="s">
        <v>7</v>
      </c>
      <c r="B108" s="18" t="s">
        <v>31</v>
      </c>
      <c r="C108" s="18" t="s">
        <v>32</v>
      </c>
      <c r="D108" s="17" t="s">
        <v>80</v>
      </c>
      <c r="E108" s="439"/>
      <c r="F108" s="441"/>
      <c r="G108" s="324" t="s">
        <v>150</v>
      </c>
      <c r="H108" s="447"/>
      <c r="I108" s="439"/>
      <c r="J108" s="334">
        <v>50000000</v>
      </c>
      <c r="K108" s="334"/>
      <c r="L108" s="333"/>
      <c r="M108" s="333"/>
      <c r="N108" s="333"/>
      <c r="O108" s="333"/>
      <c r="P108" s="333" t="s">
        <v>2</v>
      </c>
      <c r="Q108" s="335"/>
      <c r="R108" s="309">
        <v>44378</v>
      </c>
      <c r="S108" s="309">
        <v>44560</v>
      </c>
      <c r="T108" s="310" t="s">
        <v>10</v>
      </c>
    </row>
    <row r="109" spans="1:20" s="90" customFormat="1" ht="56.25" customHeight="1" x14ac:dyDescent="0.2">
      <c r="A109" s="17" t="s">
        <v>7</v>
      </c>
      <c r="B109" s="18" t="s">
        <v>31</v>
      </c>
      <c r="C109" s="18" t="s">
        <v>32</v>
      </c>
      <c r="D109" s="17" t="s">
        <v>80</v>
      </c>
      <c r="E109" s="327" t="s">
        <v>344</v>
      </c>
      <c r="F109" s="319" t="str">
        <f>'[2]pass 2021'!$I$23</f>
        <v>Realizar Búsquedas Activas Comunitarias e investigación de campo de los casos notificados de Lepra al SIVIGILA</v>
      </c>
      <c r="G109" s="429" t="s">
        <v>154</v>
      </c>
      <c r="H109" s="321" t="s">
        <v>151</v>
      </c>
      <c r="I109" s="311">
        <v>12</v>
      </c>
      <c r="J109" s="322"/>
      <c r="K109" s="322"/>
      <c r="L109" s="311"/>
      <c r="M109" s="311"/>
      <c r="N109" s="311"/>
      <c r="O109" s="484">
        <v>116000000</v>
      </c>
      <c r="P109" s="311"/>
      <c r="Q109" s="300"/>
      <c r="R109" s="309">
        <v>44197</v>
      </c>
      <c r="S109" s="309">
        <v>44561</v>
      </c>
      <c r="T109" s="310" t="s">
        <v>38</v>
      </c>
    </row>
    <row r="110" spans="1:20" s="90" customFormat="1" ht="80.25" customHeight="1" x14ac:dyDescent="0.25">
      <c r="A110" s="17" t="s">
        <v>7</v>
      </c>
      <c r="B110" s="18" t="s">
        <v>31</v>
      </c>
      <c r="C110" s="18" t="s">
        <v>32</v>
      </c>
      <c r="D110" s="17" t="s">
        <v>80</v>
      </c>
      <c r="E110" s="319" t="s">
        <v>344</v>
      </c>
      <c r="F110" s="371" t="s">
        <v>342</v>
      </c>
      <c r="G110" s="429"/>
      <c r="H110" s="321" t="s">
        <v>152</v>
      </c>
      <c r="I110" s="311">
        <v>1</v>
      </c>
      <c r="J110" s="322"/>
      <c r="K110" s="322"/>
      <c r="L110" s="311"/>
      <c r="M110" s="311"/>
      <c r="N110" s="311"/>
      <c r="O110" s="485"/>
      <c r="P110" s="311"/>
      <c r="Q110" s="300"/>
      <c r="R110" s="309">
        <v>44197</v>
      </c>
      <c r="S110" s="309">
        <v>44561</v>
      </c>
      <c r="T110" s="310" t="s">
        <v>38</v>
      </c>
    </row>
    <row r="111" spans="1:20" s="90" customFormat="1" ht="100.5" customHeight="1" x14ac:dyDescent="0.25">
      <c r="A111" s="17" t="s">
        <v>7</v>
      </c>
      <c r="B111" s="18" t="s">
        <v>31</v>
      </c>
      <c r="C111" s="18" t="s">
        <v>32</v>
      </c>
      <c r="D111" s="17" t="s">
        <v>80</v>
      </c>
      <c r="E111" s="324" t="s">
        <v>344</v>
      </c>
      <c r="F111" s="371" t="s">
        <v>343</v>
      </c>
      <c r="G111" s="429"/>
      <c r="H111" s="321" t="s">
        <v>153</v>
      </c>
      <c r="I111" s="311">
        <v>8</v>
      </c>
      <c r="J111" s="322"/>
      <c r="K111" s="322"/>
      <c r="L111" s="311"/>
      <c r="M111" s="311"/>
      <c r="N111" s="311"/>
      <c r="O111" s="486"/>
      <c r="P111" s="311"/>
      <c r="Q111" s="300"/>
      <c r="R111" s="309">
        <v>44197</v>
      </c>
      <c r="S111" s="309">
        <v>44561</v>
      </c>
      <c r="T111" s="310" t="s">
        <v>38</v>
      </c>
    </row>
    <row r="112" spans="1:20" s="90" customFormat="1" ht="70.5" customHeight="1" x14ac:dyDescent="0.2">
      <c r="A112" s="17" t="s">
        <v>7</v>
      </c>
      <c r="B112" s="18" t="s">
        <v>31</v>
      </c>
      <c r="C112" s="18" t="s">
        <v>32</v>
      </c>
      <c r="D112" s="17" t="s">
        <v>80</v>
      </c>
      <c r="E112" s="372" t="s">
        <v>344</v>
      </c>
      <c r="F112" s="370" t="s">
        <v>379</v>
      </c>
      <c r="G112" s="325" t="s">
        <v>155</v>
      </c>
      <c r="H112" s="18" t="s">
        <v>159</v>
      </c>
      <c r="I112" s="337">
        <v>4</v>
      </c>
      <c r="J112" s="322"/>
      <c r="K112" s="322">
        <v>170000000</v>
      </c>
      <c r="L112" s="311"/>
      <c r="M112" s="311"/>
      <c r="N112" s="311"/>
      <c r="O112" s="311"/>
      <c r="P112" s="311"/>
      <c r="Q112" s="300"/>
      <c r="R112" s="309">
        <v>44197</v>
      </c>
      <c r="S112" s="309">
        <v>44561</v>
      </c>
      <c r="T112" s="310" t="s">
        <v>38</v>
      </c>
    </row>
    <row r="113" spans="1:20" s="90" customFormat="1" ht="62.25" customHeight="1" x14ac:dyDescent="0.2">
      <c r="A113" s="17" t="s">
        <v>7</v>
      </c>
      <c r="B113" s="18" t="s">
        <v>31</v>
      </c>
      <c r="C113" s="18" t="s">
        <v>32</v>
      </c>
      <c r="D113" s="17" t="s">
        <v>80</v>
      </c>
      <c r="E113" s="373" t="s">
        <v>344</v>
      </c>
      <c r="F113" s="370" t="s">
        <v>380</v>
      </c>
      <c r="G113" s="325" t="s">
        <v>156</v>
      </c>
      <c r="H113" s="18" t="s">
        <v>160</v>
      </c>
      <c r="I113" s="424">
        <v>10</v>
      </c>
      <c r="J113" s="426">
        <v>50000000</v>
      </c>
      <c r="K113" s="322"/>
      <c r="L113" s="311"/>
      <c r="M113" s="311"/>
      <c r="N113" s="311"/>
      <c r="O113" s="311"/>
      <c r="P113" s="311"/>
      <c r="Q113" s="426">
        <v>50000000</v>
      </c>
      <c r="R113" s="309">
        <v>44197</v>
      </c>
      <c r="S113" s="309">
        <v>44561</v>
      </c>
      <c r="T113" s="310" t="s">
        <v>38</v>
      </c>
    </row>
    <row r="114" spans="1:20" s="90" customFormat="1" ht="79.5" customHeight="1" x14ac:dyDescent="0.2">
      <c r="A114" s="17" t="s">
        <v>7</v>
      </c>
      <c r="B114" s="18" t="s">
        <v>31</v>
      </c>
      <c r="C114" s="18" t="s">
        <v>32</v>
      </c>
      <c r="D114" s="17" t="s">
        <v>80</v>
      </c>
      <c r="E114" s="373" t="s">
        <v>344</v>
      </c>
      <c r="F114" s="370" t="s">
        <v>380</v>
      </c>
      <c r="G114" s="325" t="s">
        <v>162</v>
      </c>
      <c r="H114" s="442" t="s">
        <v>161</v>
      </c>
      <c r="I114" s="425"/>
      <c r="J114" s="427"/>
      <c r="K114" s="322"/>
      <c r="L114" s="311"/>
      <c r="M114" s="311"/>
      <c r="N114" s="311"/>
      <c r="O114" s="311"/>
      <c r="P114" s="311"/>
      <c r="Q114" s="427"/>
      <c r="R114" s="309">
        <v>44197</v>
      </c>
      <c r="S114" s="309">
        <v>44561</v>
      </c>
      <c r="T114" s="310" t="s">
        <v>38</v>
      </c>
    </row>
    <row r="115" spans="1:20" s="90" customFormat="1" ht="54" customHeight="1" x14ac:dyDescent="0.2">
      <c r="A115" s="17" t="s">
        <v>7</v>
      </c>
      <c r="B115" s="18" t="s">
        <v>31</v>
      </c>
      <c r="C115" s="18" t="s">
        <v>32</v>
      </c>
      <c r="D115" s="17" t="s">
        <v>80</v>
      </c>
      <c r="E115" s="373" t="s">
        <v>344</v>
      </c>
      <c r="F115" s="370" t="s">
        <v>381</v>
      </c>
      <c r="G115" s="325" t="s">
        <v>157</v>
      </c>
      <c r="H115" s="443"/>
      <c r="I115" s="311">
        <v>1</v>
      </c>
      <c r="J115" s="427"/>
      <c r="K115" s="322"/>
      <c r="L115" s="311"/>
      <c r="M115" s="311"/>
      <c r="N115" s="311"/>
      <c r="O115" s="311"/>
      <c r="P115" s="311"/>
      <c r="Q115" s="427"/>
      <c r="R115" s="309">
        <v>44197</v>
      </c>
      <c r="S115" s="309">
        <v>44561</v>
      </c>
      <c r="T115" s="310" t="s">
        <v>38</v>
      </c>
    </row>
    <row r="116" spans="1:20" s="90" customFormat="1" ht="55.5" customHeight="1" x14ac:dyDescent="0.2">
      <c r="A116" s="17" t="s">
        <v>7</v>
      </c>
      <c r="B116" s="18" t="s">
        <v>31</v>
      </c>
      <c r="C116" s="18" t="s">
        <v>32</v>
      </c>
      <c r="D116" s="17" t="s">
        <v>80</v>
      </c>
      <c r="E116" s="373" t="s">
        <v>344</v>
      </c>
      <c r="F116" s="370" t="s">
        <v>379</v>
      </c>
      <c r="G116" s="325" t="s">
        <v>158</v>
      </c>
      <c r="H116" s="444"/>
      <c r="I116" s="311">
        <v>4</v>
      </c>
      <c r="J116" s="428"/>
      <c r="K116" s="322"/>
      <c r="L116" s="311"/>
      <c r="M116" s="311"/>
      <c r="N116" s="311"/>
      <c r="O116" s="311"/>
      <c r="P116" s="311"/>
      <c r="Q116" s="428"/>
      <c r="R116" s="309">
        <v>44197</v>
      </c>
      <c r="S116" s="309">
        <v>44561</v>
      </c>
      <c r="T116" s="310" t="s">
        <v>38</v>
      </c>
    </row>
    <row r="117" spans="1:20" s="115" customFormat="1" ht="43.5" customHeight="1" x14ac:dyDescent="0.25">
      <c r="A117" s="95" t="s">
        <v>7</v>
      </c>
      <c r="B117" s="95" t="s">
        <v>31</v>
      </c>
      <c r="C117" s="95" t="s">
        <v>32</v>
      </c>
      <c r="D117" s="95" t="s">
        <v>80</v>
      </c>
      <c r="E117" s="295" t="s">
        <v>207</v>
      </c>
      <c r="F117" s="336" t="s">
        <v>276</v>
      </c>
      <c r="G117" s="448" t="s">
        <v>289</v>
      </c>
      <c r="H117" s="448" t="s">
        <v>290</v>
      </c>
      <c r="I117" s="51">
        <v>1</v>
      </c>
      <c r="J117" s="331"/>
      <c r="K117" s="367">
        <v>122986950</v>
      </c>
      <c r="L117" s="312"/>
      <c r="M117" s="312"/>
      <c r="N117" s="312"/>
      <c r="O117" s="312"/>
      <c r="P117" s="312"/>
      <c r="Q117" s="332">
        <v>122986950</v>
      </c>
      <c r="R117" s="309">
        <v>44197</v>
      </c>
      <c r="S117" s="309">
        <v>44561</v>
      </c>
      <c r="T117" s="310" t="s">
        <v>38</v>
      </c>
    </row>
    <row r="118" spans="1:20" s="115" customFormat="1" ht="70.5" customHeight="1" x14ac:dyDescent="0.25">
      <c r="A118" s="95" t="s">
        <v>7</v>
      </c>
      <c r="B118" s="95" t="s">
        <v>31</v>
      </c>
      <c r="C118" s="95" t="s">
        <v>32</v>
      </c>
      <c r="D118" s="95" t="s">
        <v>80</v>
      </c>
      <c r="E118" s="236" t="s">
        <v>207</v>
      </c>
      <c r="F118" s="36" t="s">
        <v>277</v>
      </c>
      <c r="G118" s="438"/>
      <c r="H118" s="438"/>
      <c r="I118" s="51">
        <v>1</v>
      </c>
      <c r="J118" s="367">
        <v>40995650</v>
      </c>
      <c r="K118" s="331"/>
      <c r="L118" s="312"/>
      <c r="M118" s="312"/>
      <c r="N118" s="312"/>
      <c r="O118" s="319"/>
      <c r="P118" s="312"/>
      <c r="Q118" s="332">
        <v>40995650</v>
      </c>
      <c r="R118" s="309">
        <v>44197</v>
      </c>
      <c r="S118" s="309">
        <v>44561</v>
      </c>
      <c r="T118" s="310" t="s">
        <v>38</v>
      </c>
    </row>
    <row r="119" spans="1:20" s="115" customFormat="1" ht="67.5" customHeight="1" x14ac:dyDescent="0.25">
      <c r="A119" s="95" t="s">
        <v>7</v>
      </c>
      <c r="B119" s="95" t="s">
        <v>31</v>
      </c>
      <c r="C119" s="95" t="s">
        <v>32</v>
      </c>
      <c r="D119" s="95" t="s">
        <v>80</v>
      </c>
      <c r="E119" s="236" t="s">
        <v>207</v>
      </c>
      <c r="F119" s="36" t="s">
        <v>278</v>
      </c>
      <c r="G119" s="438"/>
      <c r="H119" s="438"/>
      <c r="I119" s="51">
        <v>1</v>
      </c>
      <c r="J119" s="367">
        <v>55625680</v>
      </c>
      <c r="K119" s="331"/>
      <c r="L119" s="312"/>
      <c r="M119" s="312"/>
      <c r="N119" s="312"/>
      <c r="O119" s="319"/>
      <c r="P119" s="312"/>
      <c r="Q119" s="332">
        <v>55625680</v>
      </c>
      <c r="R119" s="309">
        <v>44197</v>
      </c>
      <c r="S119" s="309">
        <v>44561</v>
      </c>
      <c r="T119" s="310" t="s">
        <v>38</v>
      </c>
    </row>
    <row r="120" spans="1:20" s="115" customFormat="1" ht="24.75" customHeight="1" x14ac:dyDescent="0.25">
      <c r="A120" s="248" t="s">
        <v>15</v>
      </c>
      <c r="B120" s="248" t="s">
        <v>31</v>
      </c>
      <c r="C120" s="248" t="s">
        <v>32</v>
      </c>
      <c r="D120" s="248" t="s">
        <v>80</v>
      </c>
      <c r="E120" s="236" t="s">
        <v>207</v>
      </c>
      <c r="F120" s="36" t="s">
        <v>279</v>
      </c>
      <c r="G120" s="438"/>
      <c r="H120" s="438"/>
      <c r="I120" s="51">
        <v>1</v>
      </c>
      <c r="J120" s="367">
        <v>27812840</v>
      </c>
      <c r="K120" s="331"/>
      <c r="L120" s="312"/>
      <c r="M120" s="312"/>
      <c r="N120" s="312"/>
      <c r="O120" s="319"/>
      <c r="P120" s="312"/>
      <c r="Q120" s="332">
        <v>27812840</v>
      </c>
      <c r="R120" s="309">
        <v>44197</v>
      </c>
      <c r="S120" s="309">
        <v>44561</v>
      </c>
      <c r="T120" s="310" t="s">
        <v>38</v>
      </c>
    </row>
    <row r="121" spans="1:20" s="115" customFormat="1" ht="24.75" customHeight="1" x14ac:dyDescent="0.25">
      <c r="A121" s="248" t="s">
        <v>330</v>
      </c>
      <c r="B121" s="248" t="s">
        <v>31</v>
      </c>
      <c r="C121" s="248" t="s">
        <v>32</v>
      </c>
      <c r="D121" s="248" t="s">
        <v>80</v>
      </c>
      <c r="E121" s="236" t="s">
        <v>207</v>
      </c>
      <c r="F121" s="36" t="s">
        <v>280</v>
      </c>
      <c r="G121" s="438"/>
      <c r="H121" s="438"/>
      <c r="I121" s="51">
        <v>1</v>
      </c>
      <c r="J121" s="367">
        <v>27812840</v>
      </c>
      <c r="K121" s="331"/>
      <c r="L121" s="312"/>
      <c r="M121" s="312"/>
      <c r="N121" s="312"/>
      <c r="O121" s="319"/>
      <c r="P121" s="312"/>
      <c r="Q121" s="332">
        <v>27812840</v>
      </c>
      <c r="R121" s="309">
        <v>44197</v>
      </c>
      <c r="S121" s="309">
        <v>44561</v>
      </c>
      <c r="T121" s="310" t="s">
        <v>38</v>
      </c>
    </row>
    <row r="122" spans="1:20" s="115" customFormat="1" ht="24.75" customHeight="1" x14ac:dyDescent="0.25">
      <c r="A122" s="248" t="s">
        <v>331</v>
      </c>
      <c r="B122" s="248" t="s">
        <v>31</v>
      </c>
      <c r="C122" s="248" t="s">
        <v>32</v>
      </c>
      <c r="D122" s="248" t="s">
        <v>80</v>
      </c>
      <c r="E122" s="236" t="s">
        <v>207</v>
      </c>
      <c r="F122" s="36" t="s">
        <v>281</v>
      </c>
      <c r="G122" s="438"/>
      <c r="H122" s="438"/>
      <c r="I122" s="51">
        <v>1</v>
      </c>
      <c r="J122" s="331"/>
      <c r="K122" s="367"/>
      <c r="L122" s="312"/>
      <c r="M122" s="312"/>
      <c r="N122" s="312"/>
      <c r="O122" s="312"/>
      <c r="P122" s="312"/>
      <c r="Q122" s="332"/>
      <c r="R122" s="309">
        <v>44197</v>
      </c>
      <c r="S122" s="309">
        <v>44561</v>
      </c>
      <c r="T122" s="310" t="s">
        <v>38</v>
      </c>
    </row>
    <row r="123" spans="1:20" s="115" customFormat="1" ht="24.75" customHeight="1" x14ac:dyDescent="0.25">
      <c r="A123" s="248" t="s">
        <v>332</v>
      </c>
      <c r="B123" s="248" t="s">
        <v>31</v>
      </c>
      <c r="C123" s="248" t="s">
        <v>32</v>
      </c>
      <c r="D123" s="248" t="s">
        <v>80</v>
      </c>
      <c r="E123" s="236" t="s">
        <v>207</v>
      </c>
      <c r="F123" s="36" t="s">
        <v>282</v>
      </c>
      <c r="G123" s="438"/>
      <c r="H123" s="438"/>
      <c r="I123" s="51">
        <v>1</v>
      </c>
      <c r="J123" s="331"/>
      <c r="K123" s="367">
        <v>80954099</v>
      </c>
      <c r="L123" s="312"/>
      <c r="M123" s="312"/>
      <c r="N123" s="312"/>
      <c r="O123" s="312"/>
      <c r="P123" s="312"/>
      <c r="Q123" s="332">
        <v>80954099</v>
      </c>
      <c r="R123" s="309">
        <v>44197</v>
      </c>
      <c r="S123" s="309">
        <v>44561</v>
      </c>
      <c r="T123" s="310" t="s">
        <v>38</v>
      </c>
    </row>
    <row r="124" spans="1:20" s="115" customFormat="1" ht="24.75" customHeight="1" x14ac:dyDescent="0.25">
      <c r="A124" s="248" t="s">
        <v>333</v>
      </c>
      <c r="B124" s="248" t="s">
        <v>31</v>
      </c>
      <c r="C124" s="248" t="s">
        <v>32</v>
      </c>
      <c r="D124" s="248" t="s">
        <v>80</v>
      </c>
      <c r="E124" s="236" t="s">
        <v>207</v>
      </c>
      <c r="F124" s="36" t="s">
        <v>283</v>
      </c>
      <c r="G124" s="438"/>
      <c r="H124" s="438"/>
      <c r="I124" s="51">
        <v>1</v>
      </c>
      <c r="J124" s="331"/>
      <c r="K124" s="367"/>
      <c r="L124" s="312"/>
      <c r="M124" s="312"/>
      <c r="N124" s="312"/>
      <c r="O124" s="312"/>
      <c r="P124" s="312"/>
      <c r="Q124" s="332"/>
      <c r="R124" s="309">
        <v>44197</v>
      </c>
      <c r="S124" s="309">
        <v>44561</v>
      </c>
      <c r="T124" s="310" t="s">
        <v>38</v>
      </c>
    </row>
    <row r="125" spans="1:20" s="115" customFormat="1" ht="24.75" customHeight="1" x14ac:dyDescent="0.25">
      <c r="A125" s="248" t="s">
        <v>334</v>
      </c>
      <c r="B125" s="248" t="s">
        <v>31</v>
      </c>
      <c r="C125" s="248" t="s">
        <v>32</v>
      </c>
      <c r="D125" s="248" t="s">
        <v>80</v>
      </c>
      <c r="E125" s="236" t="s">
        <v>207</v>
      </c>
      <c r="F125" s="36" t="s">
        <v>284</v>
      </c>
      <c r="G125" s="438"/>
      <c r="H125" s="438"/>
      <c r="I125" s="51">
        <v>1</v>
      </c>
      <c r="J125" s="331"/>
      <c r="K125" s="367"/>
      <c r="L125" s="312"/>
      <c r="M125" s="312"/>
      <c r="N125" s="312"/>
      <c r="O125" s="312"/>
      <c r="P125" s="312"/>
      <c r="Q125" s="332"/>
      <c r="R125" s="309">
        <v>44197</v>
      </c>
      <c r="S125" s="309">
        <v>44561</v>
      </c>
      <c r="T125" s="310" t="s">
        <v>38</v>
      </c>
    </row>
    <row r="126" spans="1:20" s="115" customFormat="1" ht="24.75" customHeight="1" x14ac:dyDescent="0.25">
      <c r="A126" s="248" t="s">
        <v>335</v>
      </c>
      <c r="B126" s="248" t="s">
        <v>31</v>
      </c>
      <c r="C126" s="248" t="s">
        <v>32</v>
      </c>
      <c r="D126" s="248" t="s">
        <v>80</v>
      </c>
      <c r="E126" s="236" t="s">
        <v>207</v>
      </c>
      <c r="F126" s="36" t="s">
        <v>285</v>
      </c>
      <c r="G126" s="438"/>
      <c r="H126" s="438"/>
      <c r="I126" s="51">
        <v>1</v>
      </c>
      <c r="J126" s="331"/>
      <c r="K126" s="367"/>
      <c r="L126" s="312"/>
      <c r="M126" s="312"/>
      <c r="N126" s="312"/>
      <c r="O126" s="312"/>
      <c r="P126" s="312"/>
      <c r="Q126" s="332"/>
      <c r="R126" s="309">
        <v>44197</v>
      </c>
      <c r="S126" s="309">
        <v>44561</v>
      </c>
      <c r="T126" s="310" t="s">
        <v>38</v>
      </c>
    </row>
    <row r="127" spans="1:20" s="115" customFormat="1" ht="24.75" customHeight="1" x14ac:dyDescent="0.25">
      <c r="A127" s="248" t="s">
        <v>336</v>
      </c>
      <c r="B127" s="248" t="s">
        <v>31</v>
      </c>
      <c r="C127" s="248" t="s">
        <v>32</v>
      </c>
      <c r="D127" s="248" t="s">
        <v>80</v>
      </c>
      <c r="E127" s="236" t="s">
        <v>207</v>
      </c>
      <c r="F127" s="36" t="s">
        <v>286</v>
      </c>
      <c r="G127" s="438"/>
      <c r="H127" s="438"/>
      <c r="I127" s="51">
        <v>1</v>
      </c>
      <c r="J127" s="331"/>
      <c r="K127" s="331"/>
      <c r="L127" s="312"/>
      <c r="M127" s="312"/>
      <c r="N127" s="312"/>
      <c r="O127" s="312"/>
      <c r="P127" s="312"/>
      <c r="Q127" s="332"/>
      <c r="R127" s="309">
        <v>44197</v>
      </c>
      <c r="S127" s="309">
        <v>44561</v>
      </c>
      <c r="T127" s="310" t="s">
        <v>38</v>
      </c>
    </row>
    <row r="128" spans="1:20" s="115" customFormat="1" ht="23.25" customHeight="1" x14ac:dyDescent="0.25">
      <c r="A128" s="248" t="s">
        <v>337</v>
      </c>
      <c r="B128" s="248" t="s">
        <v>31</v>
      </c>
      <c r="C128" s="248" t="s">
        <v>32</v>
      </c>
      <c r="D128" s="248" t="s">
        <v>80</v>
      </c>
      <c r="E128" s="236" t="s">
        <v>207</v>
      </c>
      <c r="F128" s="36" t="s">
        <v>287</v>
      </c>
      <c r="G128" s="438"/>
      <c r="H128" s="438"/>
      <c r="I128" s="242">
        <v>1</v>
      </c>
      <c r="J128" s="334"/>
      <c r="K128" s="367">
        <v>15900435</v>
      </c>
      <c r="L128" s="333"/>
      <c r="M128" s="333"/>
      <c r="N128" s="333"/>
      <c r="O128" s="333"/>
      <c r="P128" s="333"/>
      <c r="Q128" s="368">
        <v>15900435</v>
      </c>
      <c r="R128" s="328">
        <v>44197</v>
      </c>
      <c r="S128" s="328">
        <v>44561</v>
      </c>
      <c r="T128" s="308" t="s">
        <v>38</v>
      </c>
    </row>
    <row r="129" spans="1:20" s="115" customFormat="1" ht="23.25" customHeight="1" thickBot="1" x14ac:dyDescent="0.3">
      <c r="A129" s="248" t="s">
        <v>338</v>
      </c>
      <c r="B129" s="248" t="s">
        <v>31</v>
      </c>
      <c r="C129" s="248" t="s">
        <v>32</v>
      </c>
      <c r="D129" s="248" t="s">
        <v>80</v>
      </c>
      <c r="E129" s="236" t="s">
        <v>207</v>
      </c>
      <c r="F129" s="36" t="s">
        <v>288</v>
      </c>
      <c r="G129" s="439"/>
      <c r="H129" s="439"/>
      <c r="I129" s="242">
        <v>1</v>
      </c>
      <c r="J129" s="334"/>
      <c r="K129" s="367">
        <v>2543764</v>
      </c>
      <c r="L129" s="333"/>
      <c r="M129" s="333"/>
      <c r="N129" s="333"/>
      <c r="O129" s="333"/>
      <c r="P129" s="333"/>
      <c r="Q129" s="368">
        <v>2543764</v>
      </c>
      <c r="R129" s="328">
        <v>44197</v>
      </c>
      <c r="S129" s="328">
        <v>44561</v>
      </c>
      <c r="T129" s="308" t="s">
        <v>38</v>
      </c>
    </row>
    <row r="130" spans="1:20" s="90" customFormat="1" ht="45" customHeight="1" x14ac:dyDescent="0.25">
      <c r="A130" s="17" t="s">
        <v>7</v>
      </c>
      <c r="B130" s="18" t="s">
        <v>31</v>
      </c>
      <c r="C130" s="18" t="s">
        <v>32</v>
      </c>
      <c r="D130" s="17" t="s">
        <v>80</v>
      </c>
      <c r="E130" s="234" t="s">
        <v>207</v>
      </c>
      <c r="F130" s="235" t="s">
        <v>206</v>
      </c>
      <c r="G130" s="18" t="s">
        <v>163</v>
      </c>
      <c r="H130" s="18" t="s">
        <v>166</v>
      </c>
      <c r="I130" s="286">
        <v>4.1000000000000002E-2</v>
      </c>
      <c r="J130" s="14">
        <v>29998888</v>
      </c>
      <c r="K130" s="14">
        <f>24843852+49998870</f>
        <v>74842722</v>
      </c>
      <c r="L130" s="16">
        <v>0</v>
      </c>
      <c r="M130" s="16">
        <v>0</v>
      </c>
      <c r="N130" s="16">
        <v>0</v>
      </c>
      <c r="O130" s="14">
        <v>80098870</v>
      </c>
      <c r="P130" s="42" t="s">
        <v>203</v>
      </c>
      <c r="Q130" s="14">
        <f>SUM(J130:P130)</f>
        <v>184940480</v>
      </c>
      <c r="R130" s="42" t="s">
        <v>204</v>
      </c>
      <c r="S130" s="15" t="s">
        <v>205</v>
      </c>
      <c r="T130" s="456" t="s">
        <v>211</v>
      </c>
    </row>
    <row r="131" spans="1:20" s="90" customFormat="1" ht="42" customHeight="1" x14ac:dyDescent="0.25">
      <c r="A131" s="17" t="s">
        <v>7</v>
      </c>
      <c r="B131" s="18" t="s">
        <v>31</v>
      </c>
      <c r="C131" s="18" t="s">
        <v>32</v>
      </c>
      <c r="D131" s="17" t="s">
        <v>80</v>
      </c>
      <c r="E131" s="235" t="s">
        <v>207</v>
      </c>
      <c r="F131" s="235" t="s">
        <v>208</v>
      </c>
      <c r="G131" s="18" t="s">
        <v>164</v>
      </c>
      <c r="H131" s="18" t="s">
        <v>167</v>
      </c>
      <c r="I131" s="287">
        <v>26.5</v>
      </c>
      <c r="J131" s="100">
        <v>0</v>
      </c>
      <c r="K131" s="23">
        <v>0</v>
      </c>
      <c r="L131" s="101">
        <v>0</v>
      </c>
      <c r="M131" s="101">
        <v>0</v>
      </c>
      <c r="N131" s="101">
        <v>0</v>
      </c>
      <c r="O131" s="14">
        <v>63828486</v>
      </c>
      <c r="P131" s="42" t="s">
        <v>203</v>
      </c>
      <c r="Q131" s="14">
        <f t="shared" ref="Q131:Q133" si="11">SUM(J131:P131)</f>
        <v>63828486</v>
      </c>
      <c r="R131" s="42" t="s">
        <v>204</v>
      </c>
      <c r="S131" s="15" t="s">
        <v>205</v>
      </c>
      <c r="T131" s="456"/>
    </row>
    <row r="132" spans="1:20" s="90" customFormat="1" ht="43.5" customHeight="1" x14ac:dyDescent="0.25">
      <c r="A132" s="17" t="s">
        <v>7</v>
      </c>
      <c r="B132" s="18" t="s">
        <v>31</v>
      </c>
      <c r="C132" s="18" t="s">
        <v>32</v>
      </c>
      <c r="D132" s="17" t="s">
        <v>80</v>
      </c>
      <c r="E132" s="235" t="s">
        <v>207</v>
      </c>
      <c r="F132" s="235" t="s">
        <v>209</v>
      </c>
      <c r="G132" s="430" t="s">
        <v>165</v>
      </c>
      <c r="H132" s="18" t="s">
        <v>168</v>
      </c>
      <c r="I132" s="22">
        <v>12</v>
      </c>
      <c r="J132" s="23">
        <v>0</v>
      </c>
      <c r="K132" s="23">
        <v>0</v>
      </c>
      <c r="L132" s="101">
        <v>0</v>
      </c>
      <c r="M132" s="101">
        <v>0</v>
      </c>
      <c r="N132" s="101">
        <v>0</v>
      </c>
      <c r="O132" s="14">
        <v>24058143</v>
      </c>
      <c r="P132" s="42" t="s">
        <v>203</v>
      </c>
      <c r="Q132" s="14">
        <f t="shared" si="11"/>
        <v>24058143</v>
      </c>
      <c r="R132" s="42" t="s">
        <v>204</v>
      </c>
      <c r="S132" s="15" t="s">
        <v>205</v>
      </c>
      <c r="T132" s="456"/>
    </row>
    <row r="133" spans="1:20" s="102" customFormat="1" ht="67.5" x14ac:dyDescent="0.25">
      <c r="A133" s="17" t="s">
        <v>7</v>
      </c>
      <c r="B133" s="18" t="s">
        <v>31</v>
      </c>
      <c r="C133" s="18" t="s">
        <v>32</v>
      </c>
      <c r="D133" s="17" t="s">
        <v>80</v>
      </c>
      <c r="E133" s="235" t="s">
        <v>207</v>
      </c>
      <c r="F133" s="235" t="s">
        <v>210</v>
      </c>
      <c r="G133" s="430"/>
      <c r="H133" s="18" t="s">
        <v>169</v>
      </c>
      <c r="I133" s="40">
        <v>0.8</v>
      </c>
      <c r="J133" s="83">
        <v>0</v>
      </c>
      <c r="K133" s="14">
        <v>39810182</v>
      </c>
      <c r="L133" s="83">
        <v>0</v>
      </c>
      <c r="M133" s="83">
        <v>0</v>
      </c>
      <c r="N133" s="83">
        <v>0</v>
      </c>
      <c r="O133" s="14">
        <v>0</v>
      </c>
      <c r="P133" s="42">
        <v>0</v>
      </c>
      <c r="Q133" s="14">
        <f t="shared" si="11"/>
        <v>39810182</v>
      </c>
      <c r="R133" s="42" t="s">
        <v>204</v>
      </c>
      <c r="S133" s="15" t="s">
        <v>205</v>
      </c>
      <c r="T133" s="456"/>
    </row>
    <row r="134" spans="1:20" s="102" customFormat="1" ht="90" x14ac:dyDescent="0.25">
      <c r="A134" s="17" t="s">
        <v>7</v>
      </c>
      <c r="B134" s="18" t="s">
        <v>31</v>
      </c>
      <c r="C134" s="18" t="s">
        <v>32</v>
      </c>
      <c r="D134" s="17" t="s">
        <v>80</v>
      </c>
      <c r="E134" s="247" t="s">
        <v>294</v>
      </c>
      <c r="F134" s="255" t="s">
        <v>292</v>
      </c>
      <c r="G134" s="445" t="s">
        <v>170</v>
      </c>
      <c r="H134" s="85" t="s">
        <v>171</v>
      </c>
      <c r="I134" s="264">
        <v>0.7</v>
      </c>
      <c r="J134" s="265">
        <v>21333124</v>
      </c>
      <c r="K134" s="83"/>
      <c r="L134" s="83"/>
      <c r="M134" s="83"/>
      <c r="N134" s="83"/>
      <c r="O134" s="104"/>
      <c r="P134" s="104"/>
      <c r="Q134" s="105"/>
      <c r="R134" s="249" t="s">
        <v>296</v>
      </c>
      <c r="S134" s="249" t="s">
        <v>297</v>
      </c>
      <c r="T134" s="249" t="s">
        <v>298</v>
      </c>
    </row>
    <row r="135" spans="1:20" s="102" customFormat="1" ht="56.25" x14ac:dyDescent="0.25">
      <c r="A135" s="17" t="s">
        <v>7</v>
      </c>
      <c r="B135" s="18" t="s">
        <v>31</v>
      </c>
      <c r="C135" s="18" t="s">
        <v>32</v>
      </c>
      <c r="D135" s="17" t="s">
        <v>80</v>
      </c>
      <c r="E135" s="247" t="s">
        <v>294</v>
      </c>
      <c r="F135" s="255" t="s">
        <v>293</v>
      </c>
      <c r="G135" s="447"/>
      <c r="H135" s="85" t="s">
        <v>172</v>
      </c>
      <c r="I135" s="264">
        <v>16</v>
      </c>
      <c r="J135" s="265">
        <v>21333124</v>
      </c>
      <c r="K135" s="83"/>
      <c r="L135" s="83"/>
      <c r="M135" s="83"/>
      <c r="N135" s="83"/>
      <c r="O135" s="104"/>
      <c r="P135" s="104"/>
      <c r="Q135" s="105"/>
      <c r="R135" s="249" t="s">
        <v>296</v>
      </c>
      <c r="S135" s="249" t="s">
        <v>297</v>
      </c>
      <c r="T135" s="249" t="s">
        <v>298</v>
      </c>
    </row>
    <row r="136" spans="1:20" s="102" customFormat="1" ht="78.75" x14ac:dyDescent="0.25">
      <c r="A136" s="17" t="s">
        <v>7</v>
      </c>
      <c r="B136" s="18" t="s">
        <v>31</v>
      </c>
      <c r="C136" s="18" t="s">
        <v>32</v>
      </c>
      <c r="D136" s="17" t="s">
        <v>80</v>
      </c>
      <c r="E136" s="247" t="s">
        <v>294</v>
      </c>
      <c r="F136" s="255" t="s">
        <v>295</v>
      </c>
      <c r="G136" s="106" t="s">
        <v>173</v>
      </c>
      <c r="H136" s="85" t="s">
        <v>174</v>
      </c>
      <c r="I136" s="264">
        <v>1</v>
      </c>
      <c r="J136" s="266">
        <v>42666248</v>
      </c>
      <c r="K136" s="83"/>
      <c r="L136" s="83"/>
      <c r="M136" s="83"/>
      <c r="N136" s="83"/>
      <c r="O136" s="104"/>
      <c r="P136" s="104"/>
      <c r="Q136" s="105"/>
      <c r="R136" s="249" t="s">
        <v>296</v>
      </c>
      <c r="S136" s="249" t="s">
        <v>297</v>
      </c>
      <c r="T136" s="249" t="s">
        <v>298</v>
      </c>
    </row>
    <row r="137" spans="1:20" s="102" customFormat="1" ht="90" x14ac:dyDescent="0.25">
      <c r="A137" s="17" t="s">
        <v>7</v>
      </c>
      <c r="B137" s="18" t="s">
        <v>31</v>
      </c>
      <c r="C137" s="18" t="s">
        <v>32</v>
      </c>
      <c r="D137" s="17" t="s">
        <v>80</v>
      </c>
      <c r="E137" s="294" t="s">
        <v>382</v>
      </c>
      <c r="F137" s="374" t="s">
        <v>374</v>
      </c>
      <c r="G137" s="18" t="s">
        <v>175</v>
      </c>
      <c r="H137" s="295" t="s">
        <v>176</v>
      </c>
      <c r="I137" s="103">
        <v>3</v>
      </c>
      <c r="J137" s="375">
        <v>20000000</v>
      </c>
      <c r="K137" s="83"/>
      <c r="L137" s="83"/>
      <c r="M137" s="83"/>
      <c r="N137" s="83"/>
      <c r="O137" s="104"/>
      <c r="P137" s="104"/>
      <c r="Q137" s="375">
        <v>20000000</v>
      </c>
      <c r="R137" s="301" t="s">
        <v>296</v>
      </c>
      <c r="S137" s="301" t="s">
        <v>297</v>
      </c>
      <c r="T137" s="301" t="s">
        <v>298</v>
      </c>
    </row>
    <row r="138" spans="1:20" s="102" customFormat="1" ht="45" x14ac:dyDescent="0.25">
      <c r="A138" s="17" t="s">
        <v>7</v>
      </c>
      <c r="B138" s="18" t="s">
        <v>31</v>
      </c>
      <c r="C138" s="18" t="s">
        <v>32</v>
      </c>
      <c r="D138" s="17" t="s">
        <v>80</v>
      </c>
      <c r="E138" s="247" t="s">
        <v>301</v>
      </c>
      <c r="F138" s="255" t="s">
        <v>299</v>
      </c>
      <c r="G138" s="430" t="s">
        <v>177</v>
      </c>
      <c r="H138" s="18" t="s">
        <v>179</v>
      </c>
      <c r="I138" s="264">
        <v>1</v>
      </c>
      <c r="J138" s="267">
        <v>25000000</v>
      </c>
      <c r="K138" s="83"/>
      <c r="L138" s="83"/>
      <c r="M138" s="83"/>
      <c r="N138" s="83"/>
      <c r="O138" s="104"/>
      <c r="P138" s="104"/>
      <c r="Q138" s="105"/>
      <c r="R138" s="249" t="s">
        <v>296</v>
      </c>
      <c r="S138" s="249" t="s">
        <v>297</v>
      </c>
      <c r="T138" s="249" t="s">
        <v>298</v>
      </c>
    </row>
    <row r="139" spans="1:20" s="102" customFormat="1" ht="67.5" x14ac:dyDescent="0.25">
      <c r="A139" s="17" t="s">
        <v>7</v>
      </c>
      <c r="B139" s="18" t="s">
        <v>31</v>
      </c>
      <c r="C139" s="18" t="s">
        <v>32</v>
      </c>
      <c r="D139" s="17" t="s">
        <v>80</v>
      </c>
      <c r="E139" s="247" t="s">
        <v>301</v>
      </c>
      <c r="F139" s="255" t="s">
        <v>300</v>
      </c>
      <c r="G139" s="430"/>
      <c r="H139" s="18" t="s">
        <v>178</v>
      </c>
      <c r="I139" s="264">
        <v>2</v>
      </c>
      <c r="J139" s="268">
        <v>25000000</v>
      </c>
      <c r="K139" s="83"/>
      <c r="L139" s="83"/>
      <c r="M139" s="83"/>
      <c r="N139" s="83"/>
      <c r="O139" s="104"/>
      <c r="P139" s="104"/>
      <c r="Q139" s="105"/>
      <c r="R139" s="249" t="s">
        <v>296</v>
      </c>
      <c r="S139" s="249" t="s">
        <v>297</v>
      </c>
      <c r="T139" s="249" t="s">
        <v>298</v>
      </c>
    </row>
    <row r="140" spans="1:20" s="102" customFormat="1" ht="75" customHeight="1" x14ac:dyDescent="0.25">
      <c r="A140" s="17" t="s">
        <v>7</v>
      </c>
      <c r="B140" s="18" t="s">
        <v>31</v>
      </c>
      <c r="C140" s="18" t="s">
        <v>32</v>
      </c>
      <c r="D140" s="247" t="s">
        <v>80</v>
      </c>
      <c r="E140" s="85" t="s">
        <v>302</v>
      </c>
      <c r="F140" s="85" t="s">
        <v>303</v>
      </c>
      <c r="G140" s="429" t="s">
        <v>180</v>
      </c>
      <c r="H140" s="252" t="s">
        <v>183</v>
      </c>
      <c r="I140" s="269">
        <v>3</v>
      </c>
      <c r="J140" s="241">
        <v>13000000</v>
      </c>
      <c r="K140" s="268"/>
      <c r="L140" s="268"/>
      <c r="M140" s="268"/>
      <c r="N140" s="268"/>
      <c r="O140" s="237"/>
      <c r="P140" s="237"/>
      <c r="Q140" s="241">
        <v>13000000</v>
      </c>
      <c r="R140" s="270" t="s">
        <v>308</v>
      </c>
      <c r="S140" s="254" t="s">
        <v>309</v>
      </c>
      <c r="T140" s="271" t="s">
        <v>10</v>
      </c>
    </row>
    <row r="141" spans="1:20" s="102" customFormat="1" ht="67.5" x14ac:dyDescent="0.25">
      <c r="A141" s="247" t="s">
        <v>7</v>
      </c>
      <c r="B141" s="248" t="s">
        <v>31</v>
      </c>
      <c r="C141" s="248" t="s">
        <v>32</v>
      </c>
      <c r="D141" s="247" t="s">
        <v>80</v>
      </c>
      <c r="E141" s="85" t="s">
        <v>302</v>
      </c>
      <c r="F141" s="85" t="s">
        <v>304</v>
      </c>
      <c r="G141" s="429"/>
      <c r="H141" s="252" t="s">
        <v>183</v>
      </c>
      <c r="I141" s="269">
        <v>2</v>
      </c>
      <c r="J141" s="272">
        <v>5999359</v>
      </c>
      <c r="K141" s="268"/>
      <c r="L141" s="268"/>
      <c r="M141" s="268"/>
      <c r="N141" s="268"/>
      <c r="O141" s="237"/>
      <c r="P141" s="237"/>
      <c r="Q141" s="273">
        <v>5999359</v>
      </c>
      <c r="R141" s="270" t="s">
        <v>308</v>
      </c>
      <c r="S141" s="254" t="s">
        <v>309</v>
      </c>
      <c r="T141" s="271" t="s">
        <v>10</v>
      </c>
    </row>
    <row r="142" spans="1:20" s="102" customFormat="1" ht="67.5" x14ac:dyDescent="0.25">
      <c r="A142" s="17" t="s">
        <v>7</v>
      </c>
      <c r="B142" s="18" t="s">
        <v>31</v>
      </c>
      <c r="C142" s="18" t="s">
        <v>32</v>
      </c>
      <c r="D142" s="247" t="s">
        <v>80</v>
      </c>
      <c r="E142" s="85" t="s">
        <v>302</v>
      </c>
      <c r="F142" s="240" t="s">
        <v>305</v>
      </c>
      <c r="G142" s="429"/>
      <c r="H142" s="252" t="s">
        <v>181</v>
      </c>
      <c r="I142" s="274">
        <v>3</v>
      </c>
      <c r="J142" s="241">
        <v>13000000</v>
      </c>
      <c r="K142" s="268"/>
      <c r="L142" s="268"/>
      <c r="M142" s="268"/>
      <c r="N142" s="268"/>
      <c r="O142" s="237"/>
      <c r="P142" s="237"/>
      <c r="Q142" s="241">
        <v>13000000</v>
      </c>
      <c r="R142" s="270" t="s">
        <v>308</v>
      </c>
      <c r="S142" s="254" t="s">
        <v>309</v>
      </c>
      <c r="T142" s="271" t="s">
        <v>10</v>
      </c>
    </row>
    <row r="143" spans="1:20" s="102" customFormat="1" ht="67.5" x14ac:dyDescent="0.25">
      <c r="A143" s="17" t="s">
        <v>7</v>
      </c>
      <c r="B143" s="18" t="s">
        <v>31</v>
      </c>
      <c r="C143" s="18" t="s">
        <v>32</v>
      </c>
      <c r="D143" s="247" t="s">
        <v>80</v>
      </c>
      <c r="E143" s="85" t="s">
        <v>302</v>
      </c>
      <c r="F143" s="248" t="s">
        <v>306</v>
      </c>
      <c r="G143" s="429"/>
      <c r="H143" s="252" t="s">
        <v>182</v>
      </c>
      <c r="I143" s="269">
        <v>10</v>
      </c>
      <c r="J143" s="272">
        <v>11000000</v>
      </c>
      <c r="K143" s="268"/>
      <c r="L143" s="268"/>
      <c r="M143" s="268"/>
      <c r="N143" s="268"/>
      <c r="O143" s="237"/>
      <c r="P143" s="237"/>
      <c r="Q143" s="272">
        <v>11000000</v>
      </c>
      <c r="R143" s="270" t="s">
        <v>308</v>
      </c>
      <c r="S143" s="254" t="s">
        <v>309</v>
      </c>
      <c r="T143" s="271" t="s">
        <v>10</v>
      </c>
    </row>
    <row r="144" spans="1:20" s="102" customFormat="1" ht="67.5" x14ac:dyDescent="0.25">
      <c r="A144" s="17" t="s">
        <v>7</v>
      </c>
      <c r="B144" s="18" t="s">
        <v>31</v>
      </c>
      <c r="C144" s="18" t="s">
        <v>32</v>
      </c>
      <c r="D144" s="247" t="s">
        <v>80</v>
      </c>
      <c r="E144" s="85" t="s">
        <v>302</v>
      </c>
      <c r="F144" s="98" t="s">
        <v>307</v>
      </c>
      <c r="G144" s="429"/>
      <c r="H144" s="252" t="s">
        <v>184</v>
      </c>
      <c r="I144" s="269">
        <v>12</v>
      </c>
      <c r="J144" s="272">
        <v>12000000</v>
      </c>
      <c r="K144" s="268"/>
      <c r="L144" s="268"/>
      <c r="M144" s="268"/>
      <c r="N144" s="268"/>
      <c r="O144" s="237"/>
      <c r="P144" s="237"/>
      <c r="Q144" s="272">
        <v>12000000</v>
      </c>
      <c r="R144" s="270" t="s">
        <v>308</v>
      </c>
      <c r="S144" s="254" t="s">
        <v>309</v>
      </c>
      <c r="T144" s="271" t="s">
        <v>10</v>
      </c>
    </row>
    <row r="145" spans="1:20" s="102" customFormat="1" ht="66.75" customHeight="1" x14ac:dyDescent="0.2">
      <c r="A145" s="17" t="s">
        <v>7</v>
      </c>
      <c r="B145" s="18" t="s">
        <v>31</v>
      </c>
      <c r="C145" s="18" t="s">
        <v>32</v>
      </c>
      <c r="D145" s="247" t="s">
        <v>80</v>
      </c>
      <c r="E145" s="239" t="s">
        <v>302</v>
      </c>
      <c r="F145" s="98" t="s">
        <v>311</v>
      </c>
      <c r="G145" s="448" t="s">
        <v>185</v>
      </c>
      <c r="H145" s="248" t="s">
        <v>186</v>
      </c>
      <c r="I145" s="261">
        <v>2</v>
      </c>
      <c r="J145" s="275"/>
      <c r="K145" s="272">
        <v>5535399</v>
      </c>
      <c r="L145" s="276"/>
      <c r="M145" s="276"/>
      <c r="N145" s="276"/>
      <c r="O145" s="276"/>
      <c r="P145" s="276"/>
      <c r="Q145" s="272">
        <v>5535399</v>
      </c>
      <c r="R145" s="254" t="s">
        <v>310</v>
      </c>
      <c r="S145" s="254" t="s">
        <v>309</v>
      </c>
      <c r="T145" s="277" t="s">
        <v>10</v>
      </c>
    </row>
    <row r="146" spans="1:20" s="102" customFormat="1" ht="84.75" customHeight="1" x14ac:dyDescent="0.25">
      <c r="A146" s="17" t="s">
        <v>7</v>
      </c>
      <c r="B146" s="18" t="s">
        <v>31</v>
      </c>
      <c r="C146" s="18" t="s">
        <v>32</v>
      </c>
      <c r="D146" s="247" t="s">
        <v>80</v>
      </c>
      <c r="E146" s="239" t="s">
        <v>302</v>
      </c>
      <c r="F146" s="85" t="s">
        <v>313</v>
      </c>
      <c r="G146" s="438"/>
      <c r="H146" s="248" t="s">
        <v>187</v>
      </c>
      <c r="I146" s="261">
        <v>3</v>
      </c>
      <c r="J146" s="254"/>
      <c r="K146" s="272">
        <v>34065000</v>
      </c>
      <c r="L146" s="254"/>
      <c r="M146" s="254"/>
      <c r="N146" s="254"/>
      <c r="O146" s="254"/>
      <c r="P146" s="254"/>
      <c r="Q146" s="272">
        <v>34065000</v>
      </c>
      <c r="R146" s="254" t="s">
        <v>308</v>
      </c>
      <c r="S146" s="254" t="s">
        <v>309</v>
      </c>
      <c r="T146" s="278" t="s">
        <v>10</v>
      </c>
    </row>
    <row r="147" spans="1:20" s="102" customFormat="1" ht="72.75" customHeight="1" x14ac:dyDescent="0.2">
      <c r="A147" s="247" t="s">
        <v>15</v>
      </c>
      <c r="B147" s="248" t="s">
        <v>31</v>
      </c>
      <c r="C147" s="248" t="s">
        <v>32</v>
      </c>
      <c r="D147" s="247" t="s">
        <v>80</v>
      </c>
      <c r="E147" s="239" t="s">
        <v>302</v>
      </c>
      <c r="F147" s="85" t="s">
        <v>314</v>
      </c>
      <c r="G147" s="438"/>
      <c r="H147" s="248" t="s">
        <v>187</v>
      </c>
      <c r="I147" s="261">
        <v>2</v>
      </c>
      <c r="J147" s="276"/>
      <c r="K147" s="272">
        <v>7600000</v>
      </c>
      <c r="L147" s="276"/>
      <c r="M147" s="276"/>
      <c r="N147" s="276"/>
      <c r="O147" s="276"/>
      <c r="P147" s="276"/>
      <c r="Q147" s="272">
        <v>7600000</v>
      </c>
      <c r="R147" s="254" t="s">
        <v>308</v>
      </c>
      <c r="S147" s="254" t="s">
        <v>309</v>
      </c>
      <c r="T147" s="278" t="s">
        <v>10</v>
      </c>
    </row>
    <row r="148" spans="1:20" s="102" customFormat="1" ht="73.5" customHeight="1" x14ac:dyDescent="0.2">
      <c r="A148" s="17" t="s">
        <v>7</v>
      </c>
      <c r="B148" s="18" t="s">
        <v>31</v>
      </c>
      <c r="C148" s="18" t="s">
        <v>32</v>
      </c>
      <c r="D148" s="247" t="s">
        <v>80</v>
      </c>
      <c r="E148" s="239" t="s">
        <v>302</v>
      </c>
      <c r="F148" s="85" t="s">
        <v>315</v>
      </c>
      <c r="G148" s="438"/>
      <c r="H148" s="452" t="s">
        <v>188</v>
      </c>
      <c r="I148" s="279">
        <v>4</v>
      </c>
      <c r="J148" s="276"/>
      <c r="K148" s="272">
        <v>11979810</v>
      </c>
      <c r="L148" s="276"/>
      <c r="M148" s="276"/>
      <c r="N148" s="276"/>
      <c r="O148" s="276"/>
      <c r="P148" s="276"/>
      <c r="Q148" s="272">
        <v>11979810</v>
      </c>
      <c r="R148" s="254" t="s">
        <v>308</v>
      </c>
      <c r="S148" s="254" t="s">
        <v>309</v>
      </c>
      <c r="T148" s="278" t="s">
        <v>10</v>
      </c>
    </row>
    <row r="149" spans="1:20" s="102" customFormat="1" ht="76.5" customHeight="1" x14ac:dyDescent="0.2">
      <c r="A149" s="247"/>
      <c r="B149" s="248"/>
      <c r="C149" s="248"/>
      <c r="D149" s="247" t="s">
        <v>80</v>
      </c>
      <c r="E149" s="239" t="s">
        <v>302</v>
      </c>
      <c r="F149" s="85" t="s">
        <v>316</v>
      </c>
      <c r="G149" s="438"/>
      <c r="H149" s="453"/>
      <c r="I149" s="261">
        <v>4</v>
      </c>
      <c r="J149" s="280">
        <v>25000000</v>
      </c>
      <c r="K149" s="276"/>
      <c r="L149" s="276"/>
      <c r="M149" s="276"/>
      <c r="N149" s="276"/>
      <c r="O149" s="276"/>
      <c r="P149" s="276"/>
      <c r="Q149" s="280">
        <v>25000000</v>
      </c>
      <c r="R149" s="254" t="s">
        <v>308</v>
      </c>
      <c r="S149" s="254" t="s">
        <v>309</v>
      </c>
      <c r="T149" s="278" t="s">
        <v>10</v>
      </c>
    </row>
    <row r="150" spans="1:20" s="102" customFormat="1" ht="64.5" customHeight="1" x14ac:dyDescent="0.2">
      <c r="A150" s="17" t="s">
        <v>7</v>
      </c>
      <c r="B150" s="18" t="s">
        <v>31</v>
      </c>
      <c r="C150" s="18" t="s">
        <v>32</v>
      </c>
      <c r="D150" s="247" t="s">
        <v>80</v>
      </c>
      <c r="E150" s="239" t="s">
        <v>302</v>
      </c>
      <c r="F150" s="85" t="s">
        <v>312</v>
      </c>
      <c r="G150" s="439"/>
      <c r="H150" s="248" t="s">
        <v>189</v>
      </c>
      <c r="I150" s="261">
        <v>9</v>
      </c>
      <c r="J150" s="276"/>
      <c r="K150" s="272">
        <v>39453491</v>
      </c>
      <c r="L150" s="276"/>
      <c r="M150" s="276"/>
      <c r="N150" s="276"/>
      <c r="O150" s="276"/>
      <c r="P150" s="276"/>
      <c r="Q150" s="272">
        <v>39453491</v>
      </c>
      <c r="R150" s="254" t="s">
        <v>310</v>
      </c>
      <c r="S150" s="254" t="s">
        <v>309</v>
      </c>
      <c r="T150" s="278" t="s">
        <v>10</v>
      </c>
    </row>
    <row r="151" spans="1:20" s="102" customFormat="1" ht="78" customHeight="1" x14ac:dyDescent="0.2">
      <c r="A151" s="17" t="s">
        <v>7</v>
      </c>
      <c r="B151" s="18" t="s">
        <v>31</v>
      </c>
      <c r="C151" s="18" t="s">
        <v>32</v>
      </c>
      <c r="D151" s="247" t="s">
        <v>80</v>
      </c>
      <c r="E151" s="239" t="s">
        <v>302</v>
      </c>
      <c r="F151" s="85" t="s">
        <v>317</v>
      </c>
      <c r="G151" s="429" t="s">
        <v>190</v>
      </c>
      <c r="H151" s="252" t="s">
        <v>191</v>
      </c>
      <c r="I151" s="261">
        <v>3</v>
      </c>
      <c r="J151" s="281">
        <v>7896000</v>
      </c>
      <c r="K151" s="282"/>
      <c r="L151" s="282"/>
      <c r="M151" s="282"/>
      <c r="N151" s="282"/>
      <c r="O151" s="282"/>
      <c r="P151" s="282"/>
      <c r="Q151" s="281">
        <v>7896000</v>
      </c>
      <c r="R151" s="283" t="s">
        <v>308</v>
      </c>
      <c r="S151" s="283" t="s">
        <v>309</v>
      </c>
      <c r="T151" s="284" t="s">
        <v>10</v>
      </c>
    </row>
    <row r="152" spans="1:20" s="102" customFormat="1" ht="79.5" customHeight="1" x14ac:dyDescent="0.2">
      <c r="A152" s="17" t="s">
        <v>7</v>
      </c>
      <c r="B152" s="18" t="s">
        <v>31</v>
      </c>
      <c r="C152" s="18" t="s">
        <v>32</v>
      </c>
      <c r="D152" s="247" t="s">
        <v>80</v>
      </c>
      <c r="E152" s="239" t="s">
        <v>302</v>
      </c>
      <c r="F152" s="252" t="s">
        <v>318</v>
      </c>
      <c r="G152" s="429"/>
      <c r="H152" s="252" t="s">
        <v>192</v>
      </c>
      <c r="I152" s="261">
        <v>3</v>
      </c>
      <c r="J152" s="281">
        <v>42104000</v>
      </c>
      <c r="K152" s="282"/>
      <c r="L152" s="282"/>
      <c r="M152" s="282"/>
      <c r="N152" s="282"/>
      <c r="O152" s="282"/>
      <c r="P152" s="282"/>
      <c r="Q152" s="281">
        <v>42104000</v>
      </c>
      <c r="R152" s="283" t="s">
        <v>308</v>
      </c>
      <c r="S152" s="283" t="s">
        <v>309</v>
      </c>
      <c r="T152" s="284" t="s">
        <v>10</v>
      </c>
    </row>
    <row r="153" spans="1:20" s="102" customFormat="1" ht="54.75" customHeight="1" x14ac:dyDescent="0.25">
      <c r="A153" s="17" t="s">
        <v>7</v>
      </c>
      <c r="B153" s="18" t="s">
        <v>31</v>
      </c>
      <c r="C153" s="18" t="s">
        <v>32</v>
      </c>
      <c r="D153" s="17" t="s">
        <v>80</v>
      </c>
      <c r="E153" s="17"/>
      <c r="F153" s="343" t="s">
        <v>348</v>
      </c>
      <c r="G153" s="448" t="s">
        <v>193</v>
      </c>
      <c r="H153" s="46" t="s">
        <v>194</v>
      </c>
      <c r="I153" s="347">
        <v>0.5</v>
      </c>
      <c r="J153" s="348">
        <v>31222440</v>
      </c>
      <c r="K153" s="83"/>
      <c r="L153" s="83"/>
      <c r="M153" s="83"/>
      <c r="N153" s="83"/>
      <c r="O153" s="104"/>
      <c r="P153" s="104"/>
      <c r="Q153" s="345">
        <v>31222440</v>
      </c>
      <c r="R153" s="283" t="s">
        <v>308</v>
      </c>
      <c r="S153" s="283" t="s">
        <v>309</v>
      </c>
      <c r="T153" s="284" t="s">
        <v>10</v>
      </c>
    </row>
    <row r="154" spans="1:20" s="102" customFormat="1" ht="78.75" x14ac:dyDescent="0.25">
      <c r="A154" s="17" t="s">
        <v>7</v>
      </c>
      <c r="B154" s="18" t="s">
        <v>31</v>
      </c>
      <c r="C154" s="18" t="s">
        <v>32</v>
      </c>
      <c r="D154" s="17" t="s">
        <v>80</v>
      </c>
      <c r="E154" s="17"/>
      <c r="F154" s="344" t="s">
        <v>349</v>
      </c>
      <c r="G154" s="439"/>
      <c r="H154" s="46" t="s">
        <v>195</v>
      </c>
      <c r="I154" s="347">
        <v>0.4</v>
      </c>
      <c r="J154" s="304">
        <v>25031556</v>
      </c>
      <c r="K154" s="83"/>
      <c r="L154" s="83"/>
      <c r="M154" s="83"/>
      <c r="N154" s="83"/>
      <c r="O154" s="104"/>
      <c r="P154" s="104"/>
      <c r="Q154" s="346">
        <v>25031556</v>
      </c>
      <c r="R154" s="283" t="s">
        <v>308</v>
      </c>
      <c r="S154" s="283" t="s">
        <v>309</v>
      </c>
      <c r="T154" s="284" t="s">
        <v>10</v>
      </c>
    </row>
    <row r="155" spans="1:20" s="102" customFormat="1" ht="56.25" x14ac:dyDescent="0.2">
      <c r="A155" s="17" t="s">
        <v>7</v>
      </c>
      <c r="B155" s="18" t="s">
        <v>31</v>
      </c>
      <c r="C155" s="18" t="s">
        <v>32</v>
      </c>
      <c r="D155" s="17" t="s">
        <v>80</v>
      </c>
      <c r="E155" s="30" t="s">
        <v>213</v>
      </c>
      <c r="F155" s="160" t="s">
        <v>255</v>
      </c>
      <c r="G155" s="478" t="s">
        <v>85</v>
      </c>
      <c r="H155" s="46" t="s">
        <v>196</v>
      </c>
      <c r="I155" s="107">
        <v>1</v>
      </c>
      <c r="J155" s="32">
        <v>129946250</v>
      </c>
      <c r="K155" s="32"/>
      <c r="L155" s="33"/>
      <c r="M155" s="33"/>
      <c r="N155" s="33"/>
      <c r="O155" s="33"/>
      <c r="P155" s="33"/>
      <c r="Q155" s="32">
        <f t="shared" ref="Q155" si="12">SUM(J155:P155)</f>
        <v>129946250</v>
      </c>
      <c r="R155" s="34" t="s">
        <v>218</v>
      </c>
      <c r="S155" s="80" t="s">
        <v>216</v>
      </c>
      <c r="T155" s="81" t="s">
        <v>227</v>
      </c>
    </row>
    <row r="156" spans="1:20" s="55" customFormat="1" ht="78.75" customHeight="1" x14ac:dyDescent="0.2">
      <c r="A156" s="17" t="s">
        <v>7</v>
      </c>
      <c r="B156" s="18" t="s">
        <v>31</v>
      </c>
      <c r="C156" s="18" t="s">
        <v>32</v>
      </c>
      <c r="D156" s="17" t="s">
        <v>80</v>
      </c>
      <c r="E156" s="85" t="s">
        <v>8</v>
      </c>
      <c r="F156" s="85" t="s">
        <v>14</v>
      </c>
      <c r="G156" s="493"/>
      <c r="H156" s="88" t="s">
        <v>13</v>
      </c>
      <c r="I156" s="108">
        <v>0.1</v>
      </c>
      <c r="J156" s="109">
        <v>66742444</v>
      </c>
      <c r="K156" s="109">
        <v>3785003</v>
      </c>
      <c r="L156" s="109">
        <v>0</v>
      </c>
      <c r="M156" s="109">
        <v>0</v>
      </c>
      <c r="N156" s="109">
        <v>0</v>
      </c>
      <c r="O156" s="110">
        <v>0</v>
      </c>
      <c r="P156" s="110">
        <v>0</v>
      </c>
      <c r="Q156" s="65">
        <v>70527447</v>
      </c>
      <c r="R156" s="84">
        <v>44197</v>
      </c>
      <c r="S156" s="84">
        <v>44561</v>
      </c>
      <c r="T156" s="27" t="s">
        <v>10</v>
      </c>
    </row>
    <row r="157" spans="1:20" s="55" customFormat="1" ht="67.5" x14ac:dyDescent="0.2">
      <c r="A157" s="17" t="s">
        <v>7</v>
      </c>
      <c r="B157" s="18" t="s">
        <v>31</v>
      </c>
      <c r="C157" s="18" t="s">
        <v>32</v>
      </c>
      <c r="D157" s="17" t="s">
        <v>80</v>
      </c>
      <c r="E157" s="303" t="s">
        <v>213</v>
      </c>
      <c r="F157" s="378" t="s">
        <v>384</v>
      </c>
      <c r="G157" s="479"/>
      <c r="H157" s="25" t="s">
        <v>197</v>
      </c>
      <c r="I157" s="316">
        <v>1</v>
      </c>
      <c r="J157" s="379">
        <v>189000000</v>
      </c>
      <c r="K157" s="53"/>
      <c r="L157" s="53"/>
      <c r="M157" s="53"/>
      <c r="N157" s="53"/>
      <c r="O157" s="54"/>
      <c r="P157" s="54"/>
      <c r="Q157" s="379">
        <v>189000000</v>
      </c>
      <c r="R157" s="84">
        <v>44197</v>
      </c>
      <c r="S157" s="84">
        <v>44561</v>
      </c>
      <c r="T157" s="249" t="s">
        <v>10</v>
      </c>
    </row>
    <row r="158" spans="1:20" s="55" customFormat="1" ht="78.75" x14ac:dyDescent="0.2">
      <c r="A158" s="17" t="s">
        <v>7</v>
      </c>
      <c r="B158" s="18" t="s">
        <v>31</v>
      </c>
      <c r="C158" s="18" t="s">
        <v>32</v>
      </c>
      <c r="D158" s="17" t="s">
        <v>80</v>
      </c>
      <c r="E158" s="326" t="s">
        <v>345</v>
      </c>
      <c r="F158" s="339" t="s">
        <v>346</v>
      </c>
      <c r="G158" s="46" t="s">
        <v>198</v>
      </c>
      <c r="H158" s="46" t="s">
        <v>199</v>
      </c>
      <c r="I158" s="305">
        <v>1</v>
      </c>
      <c r="J158" s="313"/>
      <c r="K158" s="340">
        <v>817040500</v>
      </c>
      <c r="L158" s="313"/>
      <c r="M158" s="313"/>
      <c r="N158" s="313"/>
      <c r="O158" s="314"/>
      <c r="P158" s="314"/>
      <c r="Q158" s="341">
        <v>817040500</v>
      </c>
      <c r="R158" s="318">
        <v>44197</v>
      </c>
      <c r="S158" s="318">
        <v>44561</v>
      </c>
      <c r="T158" s="301" t="s">
        <v>10</v>
      </c>
    </row>
    <row r="159" spans="1:20" s="315" customFormat="1" ht="67.5" x14ac:dyDescent="0.2">
      <c r="A159" s="294" t="s">
        <v>15</v>
      </c>
      <c r="B159" s="295" t="s">
        <v>31</v>
      </c>
      <c r="C159" s="295" t="s">
        <v>32</v>
      </c>
      <c r="D159" s="294" t="s">
        <v>80</v>
      </c>
      <c r="E159" s="326" t="s">
        <v>345</v>
      </c>
      <c r="F159" s="306" t="s">
        <v>347</v>
      </c>
      <c r="G159" s="310" t="s">
        <v>198</v>
      </c>
      <c r="H159" s="310" t="s">
        <v>199</v>
      </c>
      <c r="I159" s="305">
        <v>1</v>
      </c>
      <c r="J159" s="313"/>
      <c r="K159" s="340">
        <v>155210000</v>
      </c>
      <c r="L159" s="313"/>
      <c r="M159" s="313"/>
      <c r="N159" s="313"/>
      <c r="O159" s="314"/>
      <c r="P159" s="314"/>
      <c r="Q159" s="341">
        <v>155210000</v>
      </c>
      <c r="R159" s="318">
        <v>44197</v>
      </c>
      <c r="S159" s="318">
        <v>44561</v>
      </c>
      <c r="T159" s="301"/>
    </row>
    <row r="160" spans="1:20" s="55" customFormat="1" ht="56.25" customHeight="1" x14ac:dyDescent="0.2">
      <c r="A160" s="17" t="s">
        <v>7</v>
      </c>
      <c r="B160" s="18" t="s">
        <v>31</v>
      </c>
      <c r="C160" s="18" t="s">
        <v>32</v>
      </c>
      <c r="D160" s="17" t="s">
        <v>80</v>
      </c>
      <c r="E160" s="326" t="s">
        <v>345</v>
      </c>
      <c r="F160" s="478" t="s">
        <v>373</v>
      </c>
      <c r="G160" s="295" t="s">
        <v>200</v>
      </c>
      <c r="H160" s="429" t="s">
        <v>202</v>
      </c>
      <c r="I160" s="480">
        <v>1</v>
      </c>
      <c r="J160" s="487">
        <v>1</v>
      </c>
      <c r="K160" s="489">
        <v>56876320</v>
      </c>
      <c r="L160" s="489">
        <v>683971281</v>
      </c>
      <c r="M160" s="376"/>
      <c r="N160" s="376"/>
      <c r="O160" s="491">
        <v>18621720</v>
      </c>
      <c r="P160" s="478" t="s">
        <v>383</v>
      </c>
      <c r="Q160" s="491">
        <v>759469321</v>
      </c>
      <c r="R160" s="84">
        <v>44228</v>
      </c>
      <c r="S160" s="84">
        <v>44561</v>
      </c>
      <c r="T160" s="249" t="s">
        <v>10</v>
      </c>
    </row>
    <row r="161" spans="1:20" s="55" customFormat="1" ht="45" x14ac:dyDescent="0.2">
      <c r="A161" s="17" t="s">
        <v>7</v>
      </c>
      <c r="B161" s="18" t="s">
        <v>31</v>
      </c>
      <c r="C161" s="18" t="s">
        <v>32</v>
      </c>
      <c r="D161" s="17" t="s">
        <v>80</v>
      </c>
      <c r="E161" s="319" t="s">
        <v>345</v>
      </c>
      <c r="F161" s="479"/>
      <c r="G161" s="295" t="s">
        <v>201</v>
      </c>
      <c r="H161" s="429"/>
      <c r="I161" s="481"/>
      <c r="J161" s="488"/>
      <c r="K161" s="490"/>
      <c r="L161" s="490"/>
      <c r="M161" s="377"/>
      <c r="N161" s="377"/>
      <c r="O161" s="492"/>
      <c r="P161" s="479"/>
      <c r="Q161" s="492"/>
      <c r="R161" s="318">
        <v>44228</v>
      </c>
      <c r="S161" s="318">
        <v>44561</v>
      </c>
      <c r="T161" s="249" t="s">
        <v>10</v>
      </c>
    </row>
    <row r="162" spans="1:20" ht="15.75" thickBot="1" x14ac:dyDescent="0.3">
      <c r="A162" s="9">
        <v>4</v>
      </c>
      <c r="B162" s="9"/>
      <c r="C162" s="9"/>
      <c r="D162" s="9"/>
      <c r="E162" s="9"/>
      <c r="F162" s="10"/>
      <c r="G162" s="11"/>
      <c r="H162" s="11"/>
      <c r="I162" s="11"/>
      <c r="J162" s="11"/>
      <c r="K162" s="11"/>
      <c r="L162" s="11"/>
      <c r="M162" s="11"/>
      <c r="N162" s="11"/>
      <c r="O162" s="12"/>
      <c r="P162" s="12"/>
      <c r="Q162" s="12"/>
      <c r="R162" s="10"/>
      <c r="S162" s="10"/>
      <c r="T162" s="10"/>
    </row>
    <row r="163" spans="1:20" s="90" customFormat="1" ht="67.5" x14ac:dyDescent="0.25">
      <c r="A163" s="17" t="s">
        <v>15</v>
      </c>
      <c r="B163" s="17" t="s">
        <v>31</v>
      </c>
      <c r="C163" s="17" t="s">
        <v>32</v>
      </c>
      <c r="D163" s="17" t="s">
        <v>58</v>
      </c>
      <c r="E163" s="342" t="s">
        <v>261</v>
      </c>
      <c r="F163" s="342"/>
      <c r="G163" s="158" t="s">
        <v>272</v>
      </c>
      <c r="H163" s="159" t="s">
        <v>273</v>
      </c>
      <c r="I163" s="20">
        <v>1</v>
      </c>
      <c r="J163" s="288">
        <v>0</v>
      </c>
      <c r="K163" s="288">
        <v>0</v>
      </c>
      <c r="L163" s="288">
        <v>0</v>
      </c>
      <c r="M163" s="288">
        <v>0</v>
      </c>
      <c r="N163" s="288">
        <v>0</v>
      </c>
      <c r="O163" s="65">
        <v>0</v>
      </c>
      <c r="P163" s="65">
        <v>0</v>
      </c>
      <c r="Q163" s="65">
        <v>0</v>
      </c>
      <c r="R163" s="84">
        <v>44197</v>
      </c>
      <c r="S163" s="85"/>
      <c r="T163" s="85"/>
    </row>
    <row r="164" spans="1:20" s="90" customFormat="1" ht="78.75" x14ac:dyDescent="0.25">
      <c r="A164" s="17" t="s">
        <v>15</v>
      </c>
      <c r="B164" s="17" t="s">
        <v>31</v>
      </c>
      <c r="C164" s="17" t="s">
        <v>32</v>
      </c>
      <c r="D164" s="17" t="s">
        <v>58</v>
      </c>
      <c r="E164" s="296" t="s">
        <v>59</v>
      </c>
      <c r="F164" s="298" t="s">
        <v>60</v>
      </c>
      <c r="G164" s="25" t="s">
        <v>61</v>
      </c>
      <c r="H164" s="19" t="s">
        <v>62</v>
      </c>
      <c r="I164" s="20">
        <v>1</v>
      </c>
      <c r="J164" s="29">
        <v>116000000</v>
      </c>
      <c r="K164" s="22">
        <v>0</v>
      </c>
      <c r="L164" s="22">
        <v>0</v>
      </c>
      <c r="M164" s="22">
        <v>0</v>
      </c>
      <c r="N164" s="22">
        <v>0</v>
      </c>
      <c r="O164" s="22">
        <v>0</v>
      </c>
      <c r="P164" s="22">
        <v>0</v>
      </c>
      <c r="Q164" s="24">
        <f t="shared" ref="Q164" si="13">SUM(J164:P164)</f>
        <v>116000000</v>
      </c>
      <c r="R164" s="45">
        <v>44197</v>
      </c>
      <c r="S164" s="45">
        <v>44561</v>
      </c>
      <c r="T164" s="46" t="s">
        <v>38</v>
      </c>
    </row>
  </sheetData>
  <protectedRanges>
    <protectedRange sqref="F26" name="Rango1_35"/>
    <protectedRange sqref="F27" name="Rango1_32"/>
    <protectedRange sqref="I26:I27" name="Rango1_22"/>
    <protectedRange sqref="I28" name="Rango1_24"/>
    <protectedRange sqref="J28" name="Rango1_36"/>
    <protectedRange sqref="J31" name="Rango1_36_2"/>
    <protectedRange sqref="F31" name="Rango1_35_4"/>
    <protectedRange sqref="J32" name="Rango1_36_3"/>
    <protectedRange sqref="F32" name="Rango1_35_5"/>
    <protectedRange sqref="I34:I36" name="Rango1_29"/>
    <protectedRange sqref="F40:F47" name="Rango1_10_4"/>
    <protectedRange sqref="J43:P43" name="Rango1_7_5"/>
    <protectedRange sqref="F58" name="Rango1_2_3_1"/>
    <protectedRange sqref="F59" name="Rango1_3_2_1"/>
    <protectedRange sqref="F60" name="Rango1_3_3"/>
    <protectedRange sqref="F64" name="Rango1_5_3_1"/>
    <protectedRange sqref="F65" name="Rango1_6_1_1"/>
    <protectedRange sqref="F66" name="Rango1_7_5_1"/>
    <protectedRange sqref="F67:F68" name="Rango1_4_6"/>
    <protectedRange sqref="F155" name="Rango1_34"/>
    <protectedRange sqref="Q24:Q25 J24:J25" name="Rango1"/>
    <protectedRange sqref="F117:F129" name="Rango1_1"/>
    <protectedRange sqref="F22:F23" name="Rango1_2"/>
    <protectedRange sqref="J22:J23 K22" name="Rango7"/>
    <protectedRange sqref="F153" name="Rango1_4"/>
    <protectedRange sqref="F154" name="Rango1_5"/>
    <protectedRange sqref="J153:J154 Q153:Q154" name="Rango1_6"/>
    <protectedRange sqref="J118:J121" name="Rango1_3_1"/>
    <protectedRange sqref="F77" name="Rango1_10"/>
    <protectedRange sqref="F78:F79" name="Rango1_12"/>
    <protectedRange sqref="F109:F110" name="Rango1_4_1"/>
    <protectedRange sqref="F111" name="Rango1_5_1"/>
    <protectedRange sqref="F112" name="Rango1_6_1"/>
    <protectedRange sqref="I112" name="Rango1_7"/>
    <protectedRange sqref="F113" name="Rango1_9"/>
    <protectedRange sqref="F116" name="Rango1_6_2"/>
    <protectedRange sqref="F115" name="Rango1_8"/>
    <protectedRange sqref="F114" name="Rango1_9_1"/>
    <protectedRange sqref="F157" name="Rango1_13"/>
  </protectedRanges>
  <mergeCells count="114">
    <mergeCell ref="F160:F161"/>
    <mergeCell ref="I160:I161"/>
    <mergeCell ref="G77:G79"/>
    <mergeCell ref="K77:K79"/>
    <mergeCell ref="Q77:Q79"/>
    <mergeCell ref="O109:O111"/>
    <mergeCell ref="I113:I114"/>
    <mergeCell ref="J113:J116"/>
    <mergeCell ref="Q113:Q116"/>
    <mergeCell ref="J160:J161"/>
    <mergeCell ref="K160:K161"/>
    <mergeCell ref="L160:L161"/>
    <mergeCell ref="O160:O161"/>
    <mergeCell ref="P160:P161"/>
    <mergeCell ref="Q160:Q161"/>
    <mergeCell ref="I105:I108"/>
    <mergeCell ref="F107:F108"/>
    <mergeCell ref="G151:G152"/>
    <mergeCell ref="G153:G154"/>
    <mergeCell ref="G155:G157"/>
    <mergeCell ref="H160:H161"/>
    <mergeCell ref="G134:G135"/>
    <mergeCell ref="G138:G139"/>
    <mergeCell ref="G140:G144"/>
    <mergeCell ref="T95:T99"/>
    <mergeCell ref="F98:F99"/>
    <mergeCell ref="I100:I101"/>
    <mergeCell ref="K100:K101"/>
    <mergeCell ref="Q100:Q101"/>
    <mergeCell ref="R100:R101"/>
    <mergeCell ref="S100:S101"/>
    <mergeCell ref="T100:T101"/>
    <mergeCell ref="I95:I99"/>
    <mergeCell ref="R95:R99"/>
    <mergeCell ref="S95:S99"/>
    <mergeCell ref="E103:E108"/>
    <mergeCell ref="I74:I75"/>
    <mergeCell ref="Q74:Q75"/>
    <mergeCell ref="F74:F75"/>
    <mergeCell ref="G72:G76"/>
    <mergeCell ref="H148:H149"/>
    <mergeCell ref="H74:H75"/>
    <mergeCell ref="T130:T133"/>
    <mergeCell ref="G26:G32"/>
    <mergeCell ref="H34:H36"/>
    <mergeCell ref="J34:J35"/>
    <mergeCell ref="H37:H39"/>
    <mergeCell ref="H40:H47"/>
    <mergeCell ref="G34:G36"/>
    <mergeCell ref="G37:G39"/>
    <mergeCell ref="G40:G47"/>
    <mergeCell ref="H54:H62"/>
    <mergeCell ref="K66:K68"/>
    <mergeCell ref="H114:H116"/>
    <mergeCell ref="G132:G133"/>
    <mergeCell ref="P85:P92"/>
    <mergeCell ref="Q85:Q92"/>
    <mergeCell ref="R85:R92"/>
    <mergeCell ref="G145:G150"/>
    <mergeCell ref="S85:S92"/>
    <mergeCell ref="T85:T92"/>
    <mergeCell ref="K85:K92"/>
    <mergeCell ref="L85:L92"/>
    <mergeCell ref="M85:M92"/>
    <mergeCell ref="N85:N92"/>
    <mergeCell ref="O85:O92"/>
    <mergeCell ref="G85:G92"/>
    <mergeCell ref="H85:H92"/>
    <mergeCell ref="G6:G7"/>
    <mergeCell ref="G13:G19"/>
    <mergeCell ref="H64:H68"/>
    <mergeCell ref="G93:G94"/>
    <mergeCell ref="H95:H99"/>
    <mergeCell ref="G100:G102"/>
    <mergeCell ref="H105:H108"/>
    <mergeCell ref="G109:G111"/>
    <mergeCell ref="G117:G129"/>
    <mergeCell ref="H117:H129"/>
    <mergeCell ref="H48:H53"/>
    <mergeCell ref="M8:M11"/>
    <mergeCell ref="N8:N11"/>
    <mergeCell ref="O8:O11"/>
    <mergeCell ref="P8:P11"/>
    <mergeCell ref="E85:E92"/>
    <mergeCell ref="I85:I92"/>
    <mergeCell ref="J85:J92"/>
    <mergeCell ref="H69:H71"/>
    <mergeCell ref="H83:H84"/>
    <mergeCell ref="E81:E83"/>
    <mergeCell ref="F81:F82"/>
    <mergeCell ref="R3:R4"/>
    <mergeCell ref="S3:S4"/>
    <mergeCell ref="T3:T4"/>
    <mergeCell ref="T8:T11"/>
    <mergeCell ref="U8:U11"/>
    <mergeCell ref="A1:Q1"/>
    <mergeCell ref="A3:A4"/>
    <mergeCell ref="B3:B4"/>
    <mergeCell ref="C3:C4"/>
    <mergeCell ref="D3:D4"/>
    <mergeCell ref="E3:E4"/>
    <mergeCell ref="F3:F4"/>
    <mergeCell ref="G3:G4"/>
    <mergeCell ref="H3:H4"/>
    <mergeCell ref="I3:I4"/>
    <mergeCell ref="J3:Q3"/>
    <mergeCell ref="R8:R11"/>
    <mergeCell ref="S8:S11"/>
    <mergeCell ref="Q8:Q11"/>
    <mergeCell ref="H8:H11"/>
    <mergeCell ref="I8:I11"/>
    <mergeCell ref="J8:J11"/>
    <mergeCell ref="K8:K11"/>
    <mergeCell ref="L8:L11"/>
  </mergeCells>
  <dataValidations count="1">
    <dataValidation type="decimal" operator="greaterThanOrEqual" allowBlank="1" showInputMessage="1" showErrorMessage="1" sqref="J28 J31:J32 Q153:Q154 J22:J23 K22 J153:J154 J118:J121">
      <formula1>0</formula1>
    </dataValidation>
  </dataValidations>
  <pageMargins left="0.7" right="0.7" top="0.75" bottom="0.75" header="0.3" footer="0.3"/>
  <pageSetup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ACCION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SHEREE DUFFIS</dc:creator>
  <cp:lastModifiedBy>GIGLIOLA CORPUS</cp:lastModifiedBy>
  <dcterms:created xsi:type="dcterms:W3CDTF">2021-01-25T23:45:42Z</dcterms:created>
  <dcterms:modified xsi:type="dcterms:W3CDTF">2021-02-01T22:43:22Z</dcterms:modified>
</cp:coreProperties>
</file>