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EACION\Procesos 2020 - 2023\2021\PLANDEACCION 2021\"/>
    </mc:Choice>
  </mc:AlternateContent>
  <bookViews>
    <workbookView xWindow="0" yWindow="0" windowWidth="20490" windowHeight="7755"/>
  </bookViews>
  <sheets>
    <sheet name="AGRICULTURA Y PESCA" sheetId="1" r:id="rId1"/>
  </sheets>
  <definedNames>
    <definedName name="_xlnm._FilterDatabase" localSheetId="0" hidden="1">'AGRICULTURA Y PESCA'!$A$2:$T$50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5" i="1" l="1"/>
  <c r="K55" i="1"/>
  <c r="K56" i="1"/>
  <c r="K66" i="1" l="1"/>
  <c r="Q44" i="1"/>
  <c r="Q43" i="1"/>
  <c r="Q42" i="1"/>
  <c r="Q41" i="1"/>
  <c r="Q40" i="1"/>
  <c r="Q39" i="1"/>
  <c r="Q32" i="1"/>
  <c r="Q29" i="1"/>
  <c r="Q28" i="1"/>
  <c r="Q27" i="1"/>
  <c r="Q26" i="1"/>
  <c r="Q25" i="1"/>
  <c r="Q24" i="1"/>
  <c r="Q23" i="1"/>
  <c r="Q22" i="1"/>
  <c r="Q21" i="1"/>
  <c r="Q20" i="1"/>
  <c r="Q19" i="1"/>
  <c r="Q37" i="1"/>
  <c r="Q38" i="1"/>
  <c r="L55" i="1" l="1"/>
  <c r="L62" i="1"/>
  <c r="L63" i="1"/>
  <c r="L64" i="1"/>
  <c r="L65" i="1"/>
  <c r="L61" i="1"/>
  <c r="J56" i="1"/>
  <c r="L56" i="1" s="1"/>
  <c r="J59" i="1" l="1"/>
  <c r="L59" i="1" s="1"/>
  <c r="J57" i="1"/>
  <c r="L57" i="1" s="1"/>
  <c r="J58" i="1"/>
  <c r="L58" i="1" s="1"/>
  <c r="Q31" i="1"/>
  <c r="Q30" i="1"/>
  <c r="L66" i="1" l="1"/>
</calcChain>
</file>

<file path=xl/comments1.xml><?xml version="1.0" encoding="utf-8"?>
<comments xmlns="http://schemas.openxmlformats.org/spreadsheetml/2006/main">
  <authors>
    <author>GIGLIOLA CORPUS</author>
  </authors>
  <commentList>
    <comment ref="I1" authorId="0" shapeId="0">
      <text>
        <r>
          <rPr>
            <b/>
            <sz val="9"/>
            <color indexed="81"/>
            <rFont val="Tahoma"/>
            <family val="2"/>
          </rPr>
          <t>GIGLIOLA CORPUS:</t>
        </r>
        <r>
          <rPr>
            <sz val="9"/>
            <color indexed="81"/>
            <rFont val="Tahoma"/>
            <family val="2"/>
          </rPr>
          <t xml:space="preserve">
NUMERO O PORCENTAJE DEL AÑO</t>
        </r>
      </text>
    </comment>
  </commentList>
</comments>
</file>

<file path=xl/sharedStrings.xml><?xml version="1.0" encoding="utf-8"?>
<sst xmlns="http://schemas.openxmlformats.org/spreadsheetml/2006/main" count="261" uniqueCount="114">
  <si>
    <t>Numeral</t>
  </si>
  <si>
    <t>EJE</t>
  </si>
  <si>
    <t>POLITICA</t>
  </si>
  <si>
    <t>PROGRAMA</t>
  </si>
  <si>
    <t>PROYECTO</t>
  </si>
  <si>
    <t>ACTIVIDADES</t>
  </si>
  <si>
    <t>INDICADOR DE BIENESTAR</t>
  </si>
  <si>
    <t>META DE PRODUCTO</t>
  </si>
  <si>
    <t>META</t>
  </si>
  <si>
    <t>RECURSOS / FUENTES</t>
  </si>
  <si>
    <t>INICIO</t>
  </si>
  <si>
    <t>TERMINACION</t>
  </si>
  <si>
    <t>AREA</t>
  </si>
  <si>
    <t>RP</t>
  </si>
  <si>
    <t>SGP</t>
  </si>
  <si>
    <t>Cofinanciacion</t>
  </si>
  <si>
    <t>SGR</t>
  </si>
  <si>
    <t>Credito</t>
  </si>
  <si>
    <t>Otras fuentes</t>
  </si>
  <si>
    <t>Fuente</t>
  </si>
  <si>
    <t>Total</t>
  </si>
  <si>
    <t xml:space="preserve">Un nuevo comienzo 
con mejores condiciones
</t>
  </si>
  <si>
    <t xml:space="preserve">Producción agropecuaria y pesquera
</t>
  </si>
  <si>
    <t xml:space="preserve">Producción agropecuaria y pesquera - Eje del crecimiento económico rural
</t>
  </si>
  <si>
    <t>Participación de pequeños productores en mercados formales (compras públicas, agricultura por contrato, etc.) y con seguridad y soberanía alimentaria</t>
  </si>
  <si>
    <t>Servicio de extensión rural dirigida a pequeños productores )agropecuarios y pesqueros= y comunidades étnicas.</t>
  </si>
  <si>
    <t>Secretaria de Agriculrua y Pesca</t>
  </si>
  <si>
    <t>Brindar apoyo financiero para proyectos productivos sostenibles y amigables con el medio ambiente de las cadenas productivas</t>
  </si>
  <si>
    <t>Realizar actividades de Control, seguimiento, protección y vigilancia sobre el uso sostenible de los Recursos del sector pesquero</t>
  </si>
  <si>
    <t xml:space="preserve">Infraestructura y CTeI  para el mejoramiento de la producción, la agroindustria y la comercialización del sector agropecuario y pesquero  </t>
  </si>
  <si>
    <t>Índice de adopción tecnológica</t>
  </si>
  <si>
    <t>Dotación de tecnologías para la agroindustria y agregación de valor   en las diferentes cadenas productivas</t>
  </si>
  <si>
    <t>Formalizar los acuerdos bajo el esquema de pagos por servicios ambientales</t>
  </si>
  <si>
    <t xml:space="preserve">Índices de salubridad en los productos acopiados y manipulados </t>
  </si>
  <si>
    <t>Fortalecimiento
integral de
terminales
pesqueros,
Centros de
acopio, Centros
de agroindustria
(transformación y
manipulación de
alimentos)
Construidos y/o
restaurados.</t>
  </si>
  <si>
    <t>Programas de sistemas de riego elaborados e implementados</t>
  </si>
  <si>
    <t>Brindar acompañamiento a la prestación del servicio público de adecuación de tierras</t>
  </si>
  <si>
    <t>Familias beneficiadas a través de la asociatividad pesquera y agropecuaria a nivel regional</t>
  </si>
  <si>
    <t>Prestar Asesoría y acompañamiento Técnico y empresarial a las asociaciones agropecuarias y pesqueras de la comunidad raizal</t>
  </si>
  <si>
    <t xml:space="preserve">Integración del sector agropecuario y pesquero con el sector turístico. 
</t>
  </si>
  <si>
    <t>Nuevos mercados de destino logrados</t>
  </si>
  <si>
    <t>Servicio de apoyo financiero para la participación de  organizaciones de productores agropecuarios y pesqueros, Ferias locales, nacionales o internacionales</t>
  </si>
  <si>
    <t>Apoyar a productores en la participación de  Giras, ruedas de negocios y eventos para la promoción de productos</t>
  </si>
  <si>
    <t>Fortalecer el Servicio de registro sanitario y de marca para productos</t>
  </si>
  <si>
    <t>Un nuevo comienzo con ciudadanos propietarios de sus predios</t>
  </si>
  <si>
    <t>Programa para 
ordenamiento en cuanto a la tenencia, ocupación y aprovechamiento sostenible en el uso del suelo implementado</t>
  </si>
  <si>
    <t xml:space="preserve">Apoyar Servicio de entrega de tierras </t>
  </si>
  <si>
    <t xml:space="preserve">Activación de la Junta de Tierras Ordenanza 013 de  2013 </t>
  </si>
  <si>
    <t>Ciencia y conocimiento: Tecnología y conectividad</t>
  </si>
  <si>
    <t>Ciencia, tecnología e innovación; una apuesta de futuro</t>
  </si>
  <si>
    <t>Inversión en actividades de ciencia, tecnología e innovación (acti) como porcentaje del PIB</t>
  </si>
  <si>
    <t>Fortalecimiento deL sector agropecuario y pesquero a través de la ciencia, tecnología e innovación</t>
  </si>
  <si>
    <t>Adquisicion de Kioscos y Baterias Sanitarias para pescadores</t>
  </si>
  <si>
    <t>Compra de Kioskos</t>
  </si>
  <si>
    <t xml:space="preserve">Estudio y Conservación de Especies Amenazadas 2020-2023 en la Reserva de Biosfera SeaFlower </t>
  </si>
  <si>
    <t>Dotacion</t>
  </si>
  <si>
    <t>Estudios stock y manejo de peces</t>
  </si>
  <si>
    <t>Material Divulgativo</t>
  </si>
  <si>
    <t>Sumatoria</t>
  </si>
  <si>
    <t>Asignada</t>
  </si>
  <si>
    <t>Diferencia</t>
  </si>
  <si>
    <t>Estudio y/o investigacion de nuevos tecnologias para el aprovechamiento pesquero</t>
  </si>
  <si>
    <t>Plan contra la pesca ilegal</t>
  </si>
  <si>
    <t>Evaluacion capacidad Extraccion, Procesamiento, comercializacion e infraestructura del sector pesque</t>
  </si>
  <si>
    <t>Cooperacion Local, nacional y Regional (foros y talleres)</t>
  </si>
  <si>
    <t>Politica pesquera</t>
  </si>
  <si>
    <t xml:space="preserve">Desarrollo Integral Sostenible de la Pesca Artesanal 2020-2023 en San Andrés, Providencia y Santa Catalina </t>
  </si>
  <si>
    <t>Desarrollo de Acciones Integrales de Estudio y Control de la Invasión del  Pez León 2016-2020 en la Reserva de Biosfera SeaFlower</t>
  </si>
  <si>
    <t>Proyecto</t>
  </si>
  <si>
    <t xml:space="preserve">Apoyo al Programa de Seguridad Alimentaria para Pequeños Productores Agropecuarios 2020-2023 en San Andrés, Providencia y Santa Catalina </t>
  </si>
  <si>
    <t>Extensión rural agropecuaria dirigida a mujeres rurales y pequeños productores agropecuarios San Andrés</t>
  </si>
  <si>
    <t xml:space="preserve">Reforestación Productiva 2020-2023 en San Andrés, Providencia y Santa Catalina </t>
  </si>
  <si>
    <t>Implementación del  Programa Agropecuario Desde el Preescolar 2020-2023 en San Andrés, Isla</t>
  </si>
  <si>
    <t xml:space="preserve">Implementación de Programas de Fomento y Fortalecimiento del  Sector Agropecuario 2016-2020 del  Departamento de San Andrés, Providencia y Santa Catalina </t>
  </si>
  <si>
    <t>APOYO PROGRAMAS DE SEGURIDAD ALIMENTARIA SAN ANDRES Y PROVIDENCIA</t>
  </si>
  <si>
    <t>ADQUISICIÃ“N DE INSUMOS AGROPECUARIOS</t>
  </si>
  <si>
    <t>CAPACITACIONES EN SIEMBRA, COSECHA Y MANEJO POSTCOSECHA</t>
  </si>
  <si>
    <t>FOMENTO DE LA AGRICULTURA A PEQUEÃ‘A ESCALA PARA FORTALECER LA SEGURIDAD ALIMENTARIA DE LAS FAMILIAS</t>
  </si>
  <si>
    <t>Mujeres rurales beneficiadas con extension rural</t>
  </si>
  <si>
    <t>PequeÃ±os productores beneficiarios del programa de extension rural</t>
  </si>
  <si>
    <t>CapacitaciÃ³n al personal tÃ©cnico en prevenciÃ³n de plagas de afectaciÃ³n economica</t>
  </si>
  <si>
    <t>Compra de dotaciÃ³n, equipos, herramientas, insumos y material vegetal para adelantar campaÃ±as de ref</t>
  </si>
  <si>
    <t>Medidas de control y mitigaciÃ³n para la cochinilla rosada y el chinche acanalado</t>
  </si>
  <si>
    <t>Talleres, y campaÃ±as educativas y divulgativas</t>
  </si>
  <si>
    <t>ASISTENCIA A EVENTOS, TALLERES Y FERIAS CON MIRAS AL FORTALECIMIENTO DEL SECT</t>
  </si>
  <si>
    <t>FORTALECIMIENTO EMPRESARIAL DE LOS PEQUEÑOS PRODUCTORES AGROPECUARIOS</t>
  </si>
  <si>
    <t>Proyecto Min Agricutura</t>
  </si>
  <si>
    <t>Fortalecimiento JUNDEPESCA (Trámites de permiso y Registro General de Pesca)</t>
  </si>
  <si>
    <t>Controles operativos y administrativos en San Andrés y Providencia (desembarques y establecimientos de comercio).</t>
  </si>
  <si>
    <t>Dotación (materiales, insumos y equipos control y vigilancia)</t>
  </si>
  <si>
    <t>Capacitación en temas control y vigilancia, y administración de recursos hidrobiológicos, pesqueros y áreas protegidas.</t>
  </si>
  <si>
    <t>Campaña cultura legalidad (publicaciones, material divulgativos, entre otros)</t>
  </si>
  <si>
    <t xml:space="preserve">Mejoramiento de la gobernabilidad de los recursos hidrobiológicos y pesqueros en la reserva de biosfera Seaflower en San Andrés y Providencia ; Mejoramiento de la Gobernabilidad de los Recursos Hidrobiológicos y Pesqueros en la Reserva de Biosfera Seaflower 2020-2023 en San Andrés, Providencia y Santa Catalina </t>
  </si>
  <si>
    <t>Implementacion de un programas de monitoreo pesquero y ambiental pesqueros</t>
  </si>
  <si>
    <t>Estudios Langosta Espinosas</t>
  </si>
  <si>
    <t>Agregaciones reproductivas</t>
  </si>
  <si>
    <t>Atlas pesquero y publicaciones científicas</t>
  </si>
  <si>
    <t>Estudio y/o Implementaciòn de nuevos proyectos de aprovechamiento alternativo de los recusos pesqueros</t>
  </si>
  <si>
    <t>Participación y organización en Capacitaciónes, talleres, intercambios, congresos, reuniones técnicas y similares a nivel local, nacional e internacional.</t>
  </si>
  <si>
    <t>Acciones de control (concurso de pesca y salidas dirigidas)</t>
  </si>
  <si>
    <t>Estudio y Manejo de los Recursos Pesqueros Con Enfoque Ecosistémico 2020-2023 en la Reserva de Biosfera SeaFlower; Estudio, manejo y conservación de los recursos pesqueros y/o hidrobiológicos con enfoque ecosistémico en la reserva de biosfera SeaFlower en San Andrés y Providencia</t>
  </si>
  <si>
    <t>Desarrollo integral sostenible del sector agropecuario y pesquero artesanal en San Andrés y Providencia</t>
  </si>
  <si>
    <t>Diseño campaña de consumo responsable</t>
  </si>
  <si>
    <t>Campaña de retorno seguro a casa "Come back home Fisherman"</t>
  </si>
  <si>
    <t>Manejo adecuado y buen uso del terminal pesquero, instalaciones cooperativas, equipos, y embarcaciones para contribuir al desarrollo sectorial en beneficio de los pescadores</t>
  </si>
  <si>
    <t>Apoyo a la implementación nuevos negocios productivos</t>
  </si>
  <si>
    <t>Pescadores atendidos por el programa de extensión Rural</t>
  </si>
  <si>
    <t>IMPLEMENTACIÓN DE PROGRAMAS DE FOMENTO Y FORTALECIMIENTO DEL SECTOR AGROPECUARIO DEL DEPARTAMENTO ARCHIPIELAGO DE SAN ANDRÉS</t>
  </si>
  <si>
    <t>ASISTENCIA A EVENTOS, TALLERES Y FERIAS CON MIRAS AL
FORTALECIMIENTO DEL SECTOR AGROPECUARIO</t>
  </si>
  <si>
    <t>CAPACITACIONES AL PERSONAL TECNICO Y PROFESIONAL</t>
  </si>
  <si>
    <t>FORTALECIMIENTO EMPRESARIAL DE LOS PEQUEÑOS
PRODUCTORES AGROPECUARIOS</t>
  </si>
  <si>
    <t>IMPLEMENTACION DE BUENAS PRACTICAS AGROPECUARIA, PATIOS
PRODUCTIVOS</t>
  </si>
  <si>
    <t>IMPLEMENTACION DE UNIDADES DE PRODUCCIÓN AGROPECUARIA</t>
  </si>
  <si>
    <t>ADQUISICIÓN DE INSUMOS Y HERRAMIENTAS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</si>
</sst>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-&quot;$&quot;\ * #,##0_-;\-&quot;$&quot;\ * #,##0_-;_-&quot;$&quot;\ * &quot;-&quot;??_-;_-@_-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1"/>
      <color theme="5" tint="0.39997558519241921"/>
      <name val="Arial"/>
      <family val="2"/>
    </font>
    <font>
      <sz val="11"/>
      <color rgb="FF00B050"/>
      <name val="Arial"/>
      <family val="2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11"/>
      <color theme="9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5" tint="-0.249977111117893"/>
      <name val="Arial"/>
      <family val="2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8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2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2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2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2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2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2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4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04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4" fontId="0" fillId="0" borderId="1" xfId="1" applyFont="1" applyFill="1" applyBorder="1"/>
    <xf numFmtId="0" fontId="0" fillId="0" borderId="0" xfId="0" applyFill="1"/>
    <xf numFmtId="44" fontId="0" fillId="0" borderId="0" xfId="0" applyNumberFormat="1" applyFill="1"/>
    <xf numFmtId="41" fontId="0" fillId="0" borderId="12" xfId="44" applyFont="1" applyFill="1" applyBorder="1"/>
    <xf numFmtId="41" fontId="0" fillId="0" borderId="0" xfId="0" applyNumberFormat="1" applyFill="1"/>
    <xf numFmtId="0" fontId="0" fillId="0" borderId="12" xfId="0" applyFill="1" applyBorder="1" applyAlignment="1">
      <alignment wrapText="1"/>
    </xf>
    <xf numFmtId="0" fontId="32" fillId="0" borderId="1" xfId="0" applyFont="1" applyFill="1" applyBorder="1" applyAlignment="1">
      <alignment horizontal="justify" vertical="center" wrapText="1"/>
    </xf>
    <xf numFmtId="44" fontId="31" fillId="0" borderId="1" xfId="1" applyFont="1" applyFill="1" applyBorder="1"/>
    <xf numFmtId="44" fontId="31" fillId="0" borderId="0" xfId="0" applyNumberFormat="1" applyFont="1" applyFill="1"/>
    <xf numFmtId="0" fontId="33" fillId="0" borderId="0" xfId="0" applyFont="1" applyFill="1"/>
    <xf numFmtId="0" fontId="29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readingOrder="1"/>
    </xf>
    <xf numFmtId="44" fontId="0" fillId="0" borderId="0" xfId="1" applyFont="1" applyFill="1" applyBorder="1" applyAlignment="1">
      <alignment vertical="center" readingOrder="1"/>
    </xf>
    <xf numFmtId="14" fontId="0" fillId="0" borderId="1" xfId="1" applyNumberFormat="1" applyFont="1" applyFill="1" applyBorder="1"/>
    <xf numFmtId="44" fontId="0" fillId="0" borderId="1" xfId="1" applyFont="1" applyFill="1" applyBorder="1" applyAlignment="1">
      <alignment vertical="center" readingOrder="1"/>
    </xf>
    <xf numFmtId="3" fontId="28" fillId="0" borderId="0" xfId="0" applyNumberFormat="1" applyFont="1" applyFill="1"/>
    <xf numFmtId="44" fontId="0" fillId="0" borderId="1" xfId="1" applyFont="1" applyFill="1" applyBorder="1" applyAlignment="1">
      <alignment wrapText="1"/>
    </xf>
    <xf numFmtId="0" fontId="26" fillId="0" borderId="14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vertical="center"/>
    </xf>
    <xf numFmtId="165" fontId="23" fillId="0" borderId="1" xfId="1" applyNumberFormat="1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0" fillId="0" borderId="14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165" fontId="0" fillId="0" borderId="1" xfId="1" applyNumberFormat="1" applyFont="1" applyFill="1" applyBorder="1" applyAlignment="1">
      <alignment horizontal="center" vertical="center"/>
    </xf>
    <xf numFmtId="44" fontId="23" fillId="0" borderId="1" xfId="1" applyFont="1" applyFill="1" applyBorder="1"/>
    <xf numFmtId="0" fontId="27" fillId="0" borderId="1" xfId="0" applyFont="1" applyFill="1" applyBorder="1" applyAlignment="1">
      <alignment horizontal="justify" vertical="center" wrapText="1"/>
    </xf>
    <xf numFmtId="0" fontId="23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44" fontId="0" fillId="0" borderId="1" xfId="0" applyNumberFormat="1" applyFill="1" applyBorder="1"/>
    <xf numFmtId="165" fontId="0" fillId="0" borderId="1" xfId="0" applyNumberFormat="1" applyFill="1" applyBorder="1"/>
    <xf numFmtId="165" fontId="0" fillId="0" borderId="1" xfId="1" applyNumberFormat="1" applyFont="1" applyFill="1" applyBorder="1"/>
    <xf numFmtId="165" fontId="0" fillId="0" borderId="0" xfId="0" applyNumberFormat="1" applyFill="1"/>
    <xf numFmtId="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44" fontId="34" fillId="0" borderId="1" xfId="1" applyFont="1" applyFill="1" applyBorder="1"/>
    <xf numFmtId="0" fontId="34" fillId="0" borderId="1" xfId="0" applyFont="1" applyFill="1" applyBorder="1" applyAlignment="1">
      <alignment wrapText="1"/>
    </xf>
    <xf numFmtId="0" fontId="34" fillId="0" borderId="0" xfId="0" applyFont="1" applyFill="1" applyAlignment="1">
      <alignment wrapText="1"/>
    </xf>
    <xf numFmtId="0" fontId="0" fillId="0" borderId="13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 readingOrder="1"/>
    </xf>
    <xf numFmtId="0" fontId="3" fillId="0" borderId="18" xfId="0" applyFont="1" applyFill="1" applyBorder="1" applyAlignment="1">
      <alignment horizontal="center" vertical="center" wrapText="1" readingOrder="1"/>
    </xf>
    <xf numFmtId="0" fontId="3" fillId="0" borderId="11" xfId="0" applyFont="1" applyFill="1" applyBorder="1" applyAlignment="1">
      <alignment horizontal="center" vertical="center" wrapText="1" readingOrder="1"/>
    </xf>
    <xf numFmtId="0" fontId="0" fillId="0" borderId="1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 wrapText="1" readingOrder="1"/>
    </xf>
    <xf numFmtId="0" fontId="35" fillId="0" borderId="18" xfId="0" applyFont="1" applyFill="1" applyBorder="1" applyAlignment="1">
      <alignment horizontal="center" vertical="center" wrapText="1" readingOrder="1"/>
    </xf>
    <xf numFmtId="0" fontId="35" fillId="0" borderId="11" xfId="0" applyFont="1" applyFill="1" applyBorder="1" applyAlignment="1">
      <alignment horizontal="center" vertical="center" wrapText="1" readingOrder="1"/>
    </xf>
    <xf numFmtId="0" fontId="0" fillId="0" borderId="14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" xfId="0" applyFill="1" applyBorder="1" applyAlignment="1"/>
    <xf numFmtId="0" fontId="0" fillId="0" borderId="14" xfId="0" applyFill="1" applyBorder="1" applyAlignment="1"/>
    <xf numFmtId="0" fontId="0" fillId="0" borderId="16" xfId="0" applyFill="1" applyBorder="1" applyAlignment="1"/>
    <xf numFmtId="0" fontId="0" fillId="0" borderId="15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0" fillId="0" borderId="14" xfId="0" applyFont="1" applyFill="1" applyBorder="1" applyAlignment="1"/>
    <xf numFmtId="0" fontId="30" fillId="0" borderId="16" xfId="0" applyFont="1" applyFill="1" applyBorder="1" applyAlignment="1"/>
    <xf numFmtId="0" fontId="30" fillId="0" borderId="15" xfId="0" applyFont="1" applyFill="1" applyBorder="1" applyAlignment="1"/>
    <xf numFmtId="0" fontId="30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4" fillId="0" borderId="13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6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/>
    <cellStyle name="60% - Énfasis2 2" xfId="38"/>
    <cellStyle name="60% - Énfasis3 2" xfId="39"/>
    <cellStyle name="60% - Énfasis4 2" xfId="40"/>
    <cellStyle name="60% - Énfasis5 2" xfId="41"/>
    <cellStyle name="60% - Énfasis6 2" xfId="42"/>
    <cellStyle name="Buena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Millares [0]" xfId="44" builtinId="6"/>
    <cellStyle name="Millares [0] 2" xfId="43"/>
    <cellStyle name="Moneda" xfId="1" builtinId="4"/>
    <cellStyle name="Moneda 2" xfId="45"/>
    <cellStyle name="Neutral 2" xfId="36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2"/>
  <sheetViews>
    <sheetView tabSelected="1" topLeftCell="C1" zoomScale="70" zoomScaleNormal="70" workbookViewId="0">
      <pane ySplit="2" topLeftCell="A15" activePane="bottomLeft" state="frozen"/>
      <selection pane="bottomLeft" activeCell="J11" sqref="J11"/>
    </sheetView>
  </sheetViews>
  <sheetFormatPr baseColWidth="10" defaultColWidth="11.42578125" defaultRowHeight="15" x14ac:dyDescent="0.25"/>
  <cols>
    <col min="1" max="1" width="7.28515625" style="10" customWidth="1"/>
    <col min="2" max="2" width="9.42578125" style="10" customWidth="1"/>
    <col min="3" max="3" width="14" style="10" customWidth="1"/>
    <col min="4" max="4" width="18.7109375" style="10" customWidth="1"/>
    <col min="5" max="6" width="45.140625" style="10" customWidth="1"/>
    <col min="7" max="8" width="39" style="10" customWidth="1"/>
    <col min="9" max="9" width="16.28515625" style="10" bestFit="1" customWidth="1"/>
    <col min="10" max="10" width="23.140625" style="10" customWidth="1"/>
    <col min="11" max="11" width="22.28515625" style="10" customWidth="1"/>
    <col min="12" max="12" width="23.85546875" style="10" customWidth="1"/>
    <col min="13" max="13" width="25.140625" style="10" customWidth="1"/>
    <col min="14" max="14" width="11.42578125" style="10"/>
    <col min="15" max="15" width="24.140625" style="10" customWidth="1"/>
    <col min="16" max="16" width="11.42578125" style="10"/>
    <col min="17" max="17" width="25.85546875" style="10" customWidth="1"/>
    <col min="18" max="18" width="11.42578125" style="10"/>
    <col min="19" max="19" width="16.5703125" style="10" customWidth="1"/>
    <col min="20" max="16384" width="11.42578125" style="10"/>
  </cols>
  <sheetData>
    <row r="1" spans="1:21" s="6" customFormat="1" x14ac:dyDescent="0.25">
      <c r="A1" s="99" t="s">
        <v>0</v>
      </c>
      <c r="B1" s="99" t="s">
        <v>1</v>
      </c>
      <c r="C1" s="99" t="s">
        <v>2</v>
      </c>
      <c r="D1" s="99" t="s">
        <v>3</v>
      </c>
      <c r="E1" s="99" t="s">
        <v>4</v>
      </c>
      <c r="F1" s="99" t="s">
        <v>5</v>
      </c>
      <c r="G1" s="99" t="s">
        <v>6</v>
      </c>
      <c r="H1" s="99" t="s">
        <v>7</v>
      </c>
      <c r="I1" s="99" t="s">
        <v>8</v>
      </c>
      <c r="J1" s="100" t="s">
        <v>9</v>
      </c>
      <c r="K1" s="100"/>
      <c r="L1" s="100"/>
      <c r="M1" s="100"/>
      <c r="N1" s="100"/>
      <c r="O1" s="100"/>
      <c r="P1" s="100"/>
      <c r="Q1" s="100"/>
      <c r="R1" s="99" t="s">
        <v>10</v>
      </c>
      <c r="S1" s="99" t="s">
        <v>11</v>
      </c>
      <c r="T1" s="99" t="s">
        <v>12</v>
      </c>
    </row>
    <row r="2" spans="1:21" s="6" customFormat="1" x14ac:dyDescent="0.25">
      <c r="A2" s="99"/>
      <c r="B2" s="99"/>
      <c r="C2" s="99"/>
      <c r="D2" s="99"/>
      <c r="E2" s="99"/>
      <c r="F2" s="99"/>
      <c r="G2" s="99"/>
      <c r="H2" s="99"/>
      <c r="I2" s="99"/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99"/>
      <c r="S2" s="99"/>
      <c r="T2" s="99"/>
    </row>
    <row r="3" spans="1:21" s="6" customFormat="1" ht="57" x14ac:dyDescent="0.25">
      <c r="A3" s="68">
        <v>1</v>
      </c>
      <c r="B3" s="71" t="s">
        <v>21</v>
      </c>
      <c r="C3" s="71" t="s">
        <v>22</v>
      </c>
      <c r="D3" s="71" t="s">
        <v>23</v>
      </c>
      <c r="E3" s="74" t="s">
        <v>70</v>
      </c>
      <c r="F3" s="2" t="s">
        <v>78</v>
      </c>
      <c r="G3" s="8" t="s">
        <v>24</v>
      </c>
      <c r="H3" s="8" t="s">
        <v>25</v>
      </c>
      <c r="I3" s="62">
        <v>200</v>
      </c>
      <c r="J3" s="9"/>
      <c r="K3" s="9">
        <v>225000000</v>
      </c>
      <c r="L3" s="9"/>
      <c r="M3" s="9"/>
      <c r="N3" s="9"/>
      <c r="O3" s="9"/>
      <c r="P3" s="9"/>
      <c r="Q3" s="9"/>
      <c r="R3" s="9"/>
      <c r="S3" s="9"/>
      <c r="T3" s="8" t="s">
        <v>26</v>
      </c>
      <c r="U3" s="10"/>
    </row>
    <row r="4" spans="1:21" s="6" customFormat="1" ht="57" x14ac:dyDescent="0.25">
      <c r="A4" s="69"/>
      <c r="B4" s="72"/>
      <c r="C4" s="72"/>
      <c r="D4" s="72"/>
      <c r="E4" s="75"/>
      <c r="F4" s="2" t="s">
        <v>79</v>
      </c>
      <c r="G4" s="8" t="s">
        <v>24</v>
      </c>
      <c r="H4" s="8" t="s">
        <v>25</v>
      </c>
      <c r="I4" s="63"/>
      <c r="J4" s="9"/>
      <c r="K4" s="9">
        <v>235000000</v>
      </c>
      <c r="L4" s="9"/>
      <c r="M4" s="9"/>
      <c r="N4" s="9"/>
      <c r="O4" s="9"/>
      <c r="P4" s="9"/>
      <c r="Q4" s="9"/>
      <c r="R4" s="9"/>
      <c r="S4" s="9"/>
      <c r="T4" s="8" t="s">
        <v>26</v>
      </c>
      <c r="U4" s="10"/>
    </row>
    <row r="5" spans="1:21" s="6" customFormat="1" ht="57" x14ac:dyDescent="0.25">
      <c r="A5" s="70"/>
      <c r="B5" s="73"/>
      <c r="C5" s="73"/>
      <c r="D5" s="73"/>
      <c r="E5" s="76"/>
      <c r="F5" s="2" t="s">
        <v>106</v>
      </c>
      <c r="G5" s="8" t="s">
        <v>24</v>
      </c>
      <c r="H5" s="8" t="s">
        <v>25</v>
      </c>
      <c r="I5" s="64"/>
      <c r="J5" s="9"/>
      <c r="K5" s="9">
        <v>240000000</v>
      </c>
      <c r="L5" s="9"/>
      <c r="M5" s="9"/>
      <c r="N5" s="9"/>
      <c r="O5" s="9"/>
      <c r="P5" s="9"/>
      <c r="Q5" s="9"/>
      <c r="R5" s="9"/>
      <c r="S5" s="9"/>
      <c r="T5" s="8" t="s">
        <v>26</v>
      </c>
      <c r="U5" s="11"/>
    </row>
    <row r="6" spans="1:21" s="6" customFormat="1" ht="57" x14ac:dyDescent="0.25">
      <c r="A6" s="68">
        <v>2</v>
      </c>
      <c r="B6" s="71" t="s">
        <v>21</v>
      </c>
      <c r="C6" s="71" t="s">
        <v>22</v>
      </c>
      <c r="D6" s="71" t="s">
        <v>23</v>
      </c>
      <c r="E6" s="74" t="s">
        <v>74</v>
      </c>
      <c r="F6" s="2" t="s">
        <v>75</v>
      </c>
      <c r="G6" s="8" t="s">
        <v>24</v>
      </c>
      <c r="H6" s="8" t="s">
        <v>27</v>
      </c>
      <c r="I6" s="65">
        <v>2</v>
      </c>
      <c r="J6" s="12">
        <v>100000000</v>
      </c>
      <c r="K6" s="9"/>
      <c r="L6" s="9"/>
      <c r="M6" s="9"/>
      <c r="N6" s="9"/>
      <c r="O6" s="9"/>
      <c r="P6" s="9"/>
      <c r="Q6" s="9"/>
      <c r="R6" s="9"/>
      <c r="S6" s="9"/>
      <c r="T6" s="8" t="s">
        <v>26</v>
      </c>
      <c r="U6" s="10"/>
    </row>
    <row r="7" spans="1:21" s="6" customFormat="1" ht="57" x14ac:dyDescent="0.25">
      <c r="A7" s="69"/>
      <c r="B7" s="72"/>
      <c r="C7" s="72"/>
      <c r="D7" s="72"/>
      <c r="E7" s="75"/>
      <c r="F7" s="2" t="s">
        <v>76</v>
      </c>
      <c r="G7" s="8" t="s">
        <v>24</v>
      </c>
      <c r="H7" s="8" t="s">
        <v>27</v>
      </c>
      <c r="I7" s="66"/>
      <c r="J7" s="12">
        <v>100000000</v>
      </c>
      <c r="K7" s="9"/>
      <c r="L7" s="9"/>
      <c r="M7" s="9"/>
      <c r="N7" s="9"/>
      <c r="O7" s="9"/>
      <c r="P7" s="9"/>
      <c r="Q7" s="9"/>
      <c r="R7" s="9"/>
      <c r="S7" s="9"/>
      <c r="T7" s="8" t="s">
        <v>26</v>
      </c>
      <c r="U7" s="10"/>
    </row>
    <row r="8" spans="1:21" s="6" customFormat="1" ht="57" x14ac:dyDescent="0.25">
      <c r="A8" s="70"/>
      <c r="B8" s="73"/>
      <c r="C8" s="73"/>
      <c r="D8" s="73"/>
      <c r="E8" s="76"/>
      <c r="F8" s="2" t="s">
        <v>77</v>
      </c>
      <c r="G8" s="8" t="s">
        <v>24</v>
      </c>
      <c r="H8" s="8" t="s">
        <v>27</v>
      </c>
      <c r="I8" s="67"/>
      <c r="J8" s="12">
        <v>104550000</v>
      </c>
      <c r="K8" s="9"/>
      <c r="L8" s="9"/>
      <c r="M8" s="9"/>
      <c r="N8" s="9"/>
      <c r="O8" s="9"/>
      <c r="P8" s="9"/>
      <c r="Q8" s="9"/>
      <c r="R8" s="9"/>
      <c r="S8" s="9"/>
      <c r="T8" s="8" t="s">
        <v>26</v>
      </c>
      <c r="U8" s="13"/>
    </row>
    <row r="9" spans="1:21" s="6" customFormat="1" ht="57" x14ac:dyDescent="0.25">
      <c r="A9" s="68">
        <v>3</v>
      </c>
      <c r="B9" s="71" t="s">
        <v>21</v>
      </c>
      <c r="C9" s="71" t="s">
        <v>22</v>
      </c>
      <c r="D9" s="71" t="s">
        <v>23</v>
      </c>
      <c r="E9" s="74" t="s">
        <v>71</v>
      </c>
      <c r="F9" s="14" t="s">
        <v>80</v>
      </c>
      <c r="G9" s="8" t="s">
        <v>24</v>
      </c>
      <c r="H9" s="8" t="s">
        <v>27</v>
      </c>
      <c r="I9" s="2"/>
      <c r="J9" s="9"/>
      <c r="K9" s="9"/>
      <c r="L9" s="9"/>
      <c r="M9" s="9"/>
      <c r="N9" s="9"/>
      <c r="O9" s="9">
        <v>30000000</v>
      </c>
      <c r="P9" s="9"/>
      <c r="Q9" s="9"/>
      <c r="R9" s="9"/>
      <c r="S9" s="9"/>
      <c r="T9" s="8"/>
      <c r="U9" s="10"/>
    </row>
    <row r="10" spans="1:21" s="6" customFormat="1" ht="57" x14ac:dyDescent="0.25">
      <c r="A10" s="69"/>
      <c r="B10" s="72"/>
      <c r="C10" s="72"/>
      <c r="D10" s="72"/>
      <c r="E10" s="75"/>
      <c r="F10" s="14" t="s">
        <v>81</v>
      </c>
      <c r="G10" s="8" t="s">
        <v>24</v>
      </c>
      <c r="H10" s="8" t="s">
        <v>27</v>
      </c>
      <c r="I10" s="2"/>
      <c r="J10" s="9"/>
      <c r="K10" s="9"/>
      <c r="L10" s="9"/>
      <c r="M10" s="9"/>
      <c r="N10" s="9"/>
      <c r="O10" s="9">
        <v>100000000</v>
      </c>
      <c r="P10" s="9"/>
      <c r="Q10" s="9"/>
      <c r="R10" s="9"/>
      <c r="S10" s="9"/>
      <c r="T10" s="8"/>
      <c r="U10" s="10"/>
    </row>
    <row r="11" spans="1:21" s="6" customFormat="1" ht="57" x14ac:dyDescent="0.25">
      <c r="A11" s="69"/>
      <c r="B11" s="72"/>
      <c r="C11" s="72"/>
      <c r="D11" s="72"/>
      <c r="E11" s="75"/>
      <c r="F11" s="14" t="s">
        <v>82</v>
      </c>
      <c r="G11" s="8" t="s">
        <v>24</v>
      </c>
      <c r="H11" s="8" t="s">
        <v>27</v>
      </c>
      <c r="I11" s="2"/>
      <c r="J11" s="9"/>
      <c r="K11" s="9"/>
      <c r="L11" s="9"/>
      <c r="M11" s="9"/>
      <c r="N11" s="9"/>
      <c r="O11" s="9">
        <v>50000000</v>
      </c>
      <c r="P11" s="9"/>
      <c r="Q11" s="9"/>
      <c r="R11" s="9"/>
      <c r="S11" s="9"/>
      <c r="T11" s="8"/>
      <c r="U11" s="10"/>
    </row>
    <row r="12" spans="1:21" s="6" customFormat="1" ht="57" x14ac:dyDescent="0.25">
      <c r="A12" s="70"/>
      <c r="B12" s="73"/>
      <c r="C12" s="73"/>
      <c r="D12" s="73"/>
      <c r="E12" s="76"/>
      <c r="F12" s="14" t="s">
        <v>83</v>
      </c>
      <c r="G12" s="8" t="s">
        <v>24</v>
      </c>
      <c r="H12" s="8" t="s">
        <v>27</v>
      </c>
      <c r="I12" s="2"/>
      <c r="J12" s="9"/>
      <c r="K12" s="9"/>
      <c r="L12" s="9"/>
      <c r="M12" s="9"/>
      <c r="N12" s="9"/>
      <c r="O12" s="9">
        <v>20000000</v>
      </c>
      <c r="P12" s="9"/>
      <c r="Q12" s="9"/>
      <c r="R12" s="9"/>
      <c r="S12" s="9"/>
      <c r="T12" s="8"/>
      <c r="U12" s="10"/>
    </row>
    <row r="13" spans="1:21" s="18" customFormat="1" ht="57" x14ac:dyDescent="0.25">
      <c r="A13" s="68">
        <v>6</v>
      </c>
      <c r="B13" s="71" t="s">
        <v>21</v>
      </c>
      <c r="C13" s="71" t="s">
        <v>22</v>
      </c>
      <c r="D13" s="71" t="s">
        <v>23</v>
      </c>
      <c r="E13" s="74" t="s">
        <v>107</v>
      </c>
      <c r="F13" s="57" t="s">
        <v>108</v>
      </c>
      <c r="G13" s="58" t="s">
        <v>24</v>
      </c>
      <c r="H13" s="58" t="s">
        <v>27</v>
      </c>
      <c r="I13" s="80">
        <v>200</v>
      </c>
      <c r="J13" s="59">
        <v>50000000</v>
      </c>
      <c r="K13" s="16"/>
      <c r="L13" s="16"/>
      <c r="M13" s="16"/>
      <c r="N13" s="16"/>
      <c r="O13" s="16"/>
      <c r="P13" s="16"/>
      <c r="Q13" s="16"/>
      <c r="R13" s="16"/>
      <c r="S13" s="16"/>
      <c r="T13" s="15" t="s">
        <v>26</v>
      </c>
      <c r="U13" s="17"/>
    </row>
    <row r="14" spans="1:21" s="6" customFormat="1" ht="57" x14ac:dyDescent="0.25">
      <c r="A14" s="69"/>
      <c r="B14" s="72"/>
      <c r="C14" s="72"/>
      <c r="D14" s="72"/>
      <c r="E14" s="75"/>
      <c r="F14" s="57" t="s">
        <v>109</v>
      </c>
      <c r="G14" s="58" t="s">
        <v>24</v>
      </c>
      <c r="H14" s="58" t="s">
        <v>27</v>
      </c>
      <c r="I14" s="81"/>
      <c r="J14" s="59">
        <v>0</v>
      </c>
      <c r="K14" s="9"/>
      <c r="L14" s="9"/>
      <c r="M14" s="9"/>
      <c r="N14" s="9"/>
      <c r="O14" s="9"/>
      <c r="P14" s="9"/>
      <c r="Q14" s="9"/>
      <c r="R14" s="9"/>
      <c r="S14" s="9"/>
      <c r="T14" s="8" t="s">
        <v>26</v>
      </c>
      <c r="U14" s="11"/>
    </row>
    <row r="15" spans="1:21" s="6" customFormat="1" ht="57" x14ac:dyDescent="0.25">
      <c r="A15" s="69"/>
      <c r="B15" s="72"/>
      <c r="C15" s="72"/>
      <c r="D15" s="72"/>
      <c r="E15" s="75"/>
      <c r="F15" s="60" t="s">
        <v>110</v>
      </c>
      <c r="G15" s="58" t="s">
        <v>24</v>
      </c>
      <c r="H15" s="58" t="s">
        <v>27</v>
      </c>
      <c r="I15" s="81"/>
      <c r="J15" s="59">
        <v>150200000</v>
      </c>
      <c r="K15" s="9"/>
      <c r="L15" s="9"/>
      <c r="M15" s="9"/>
      <c r="N15" s="9"/>
      <c r="O15" s="9"/>
      <c r="P15" s="9"/>
      <c r="Q15" s="9"/>
      <c r="R15" s="9"/>
      <c r="S15" s="9"/>
      <c r="T15" s="8" t="s">
        <v>26</v>
      </c>
      <c r="U15" s="11"/>
    </row>
    <row r="16" spans="1:21" s="6" customFormat="1" ht="57" x14ac:dyDescent="0.25">
      <c r="A16" s="69"/>
      <c r="B16" s="72"/>
      <c r="C16" s="72"/>
      <c r="D16" s="72"/>
      <c r="E16" s="75"/>
      <c r="F16" s="60" t="s">
        <v>111</v>
      </c>
      <c r="G16" s="58" t="s">
        <v>24</v>
      </c>
      <c r="H16" s="58" t="s">
        <v>27</v>
      </c>
      <c r="I16" s="81"/>
      <c r="J16" s="59">
        <v>104350000</v>
      </c>
      <c r="K16" s="9"/>
      <c r="L16" s="9"/>
      <c r="M16" s="9"/>
      <c r="N16" s="9"/>
      <c r="O16" s="9"/>
      <c r="P16" s="9"/>
      <c r="Q16" s="9"/>
      <c r="R16" s="9"/>
      <c r="S16" s="9"/>
      <c r="T16" s="8" t="s">
        <v>26</v>
      </c>
      <c r="U16" s="11"/>
    </row>
    <row r="17" spans="1:21" s="6" customFormat="1" ht="57" x14ac:dyDescent="0.25">
      <c r="A17" s="69"/>
      <c r="B17" s="72"/>
      <c r="C17" s="72"/>
      <c r="D17" s="72"/>
      <c r="E17" s="75"/>
      <c r="F17" s="60" t="s">
        <v>112</v>
      </c>
      <c r="G17" s="58" t="s">
        <v>24</v>
      </c>
      <c r="H17" s="58" t="s">
        <v>27</v>
      </c>
      <c r="I17" s="81"/>
      <c r="J17" s="59"/>
      <c r="K17" s="9"/>
      <c r="L17" s="9"/>
      <c r="M17" s="9"/>
      <c r="N17" s="9"/>
      <c r="O17" s="9"/>
      <c r="P17" s="9"/>
      <c r="Q17" s="9"/>
      <c r="R17" s="9"/>
      <c r="S17" s="9"/>
      <c r="T17" s="8" t="s">
        <v>26</v>
      </c>
      <c r="U17" s="11"/>
    </row>
    <row r="18" spans="1:21" s="6" customFormat="1" ht="57" x14ac:dyDescent="0.25">
      <c r="A18" s="70"/>
      <c r="B18" s="73"/>
      <c r="C18" s="73"/>
      <c r="D18" s="73"/>
      <c r="E18" s="76"/>
      <c r="F18" s="61" t="s">
        <v>113</v>
      </c>
      <c r="G18" s="58" t="s">
        <v>24</v>
      </c>
      <c r="H18" s="58" t="s">
        <v>27</v>
      </c>
      <c r="I18" s="82"/>
      <c r="J18" s="59">
        <v>0</v>
      </c>
      <c r="K18" s="9"/>
      <c r="L18" s="9"/>
      <c r="M18" s="9"/>
      <c r="N18" s="9"/>
      <c r="O18" s="9"/>
      <c r="P18" s="9"/>
      <c r="Q18" s="9"/>
      <c r="R18" s="9"/>
      <c r="S18" s="9"/>
      <c r="T18" s="8" t="s">
        <v>26</v>
      </c>
      <c r="U18" s="11"/>
    </row>
    <row r="19" spans="1:21" ht="120" x14ac:dyDescent="0.25">
      <c r="A19" s="103">
        <v>5</v>
      </c>
      <c r="B19" s="77" t="s">
        <v>21</v>
      </c>
      <c r="C19" s="77" t="s">
        <v>22</v>
      </c>
      <c r="D19" s="77" t="s">
        <v>23</v>
      </c>
      <c r="E19" s="19" t="s">
        <v>92</v>
      </c>
      <c r="F19" s="20" t="s">
        <v>91</v>
      </c>
      <c r="G19" s="77" t="s">
        <v>24</v>
      </c>
      <c r="H19" s="77" t="s">
        <v>28</v>
      </c>
      <c r="I19" s="21">
        <v>4</v>
      </c>
      <c r="J19" s="22">
        <v>50000000</v>
      </c>
      <c r="K19" s="9"/>
      <c r="L19" s="9"/>
      <c r="M19" s="9"/>
      <c r="N19" s="9"/>
      <c r="O19" s="9"/>
      <c r="P19" s="9"/>
      <c r="Q19" s="9">
        <f t="shared" ref="Q19:Q44" si="0">SUM(J19:P19)</f>
        <v>50000000</v>
      </c>
      <c r="R19" s="23">
        <v>44044</v>
      </c>
      <c r="S19" s="23">
        <v>44196</v>
      </c>
      <c r="T19" s="8" t="s">
        <v>26</v>
      </c>
    </row>
    <row r="20" spans="1:21" ht="120" x14ac:dyDescent="0.25">
      <c r="A20" s="103"/>
      <c r="B20" s="77"/>
      <c r="C20" s="77"/>
      <c r="D20" s="77"/>
      <c r="E20" s="19" t="s">
        <v>92</v>
      </c>
      <c r="F20" s="4" t="s">
        <v>90</v>
      </c>
      <c r="G20" s="77"/>
      <c r="H20" s="77"/>
      <c r="I20" s="21">
        <v>4</v>
      </c>
      <c r="J20" s="22">
        <v>150000000</v>
      </c>
      <c r="K20" s="9"/>
      <c r="L20" s="9"/>
      <c r="M20" s="9"/>
      <c r="N20" s="9"/>
      <c r="O20" s="9"/>
      <c r="P20" s="9"/>
      <c r="Q20" s="9">
        <f t="shared" si="0"/>
        <v>150000000</v>
      </c>
      <c r="R20" s="23">
        <v>44044</v>
      </c>
      <c r="S20" s="23">
        <v>44196</v>
      </c>
      <c r="T20" s="8" t="s">
        <v>26</v>
      </c>
    </row>
    <row r="21" spans="1:21" ht="120" x14ac:dyDescent="0.25">
      <c r="A21" s="103"/>
      <c r="B21" s="77"/>
      <c r="C21" s="77"/>
      <c r="D21" s="77"/>
      <c r="E21" s="19" t="s">
        <v>92</v>
      </c>
      <c r="F21" s="4" t="s">
        <v>88</v>
      </c>
      <c r="G21" s="77"/>
      <c r="H21" s="77"/>
      <c r="I21" s="21">
        <v>4</v>
      </c>
      <c r="J21" s="24">
        <v>900000000</v>
      </c>
      <c r="K21" s="9"/>
      <c r="L21" s="9"/>
      <c r="M21" s="9"/>
      <c r="N21" s="9"/>
      <c r="O21" s="9"/>
      <c r="P21" s="9"/>
      <c r="Q21" s="9">
        <f>SUM(J21:P21)</f>
        <v>900000000</v>
      </c>
      <c r="R21" s="23">
        <v>44044</v>
      </c>
      <c r="S21" s="23">
        <v>44196</v>
      </c>
      <c r="T21" s="8" t="s">
        <v>26</v>
      </c>
    </row>
    <row r="22" spans="1:21" ht="120" x14ac:dyDescent="0.25">
      <c r="A22" s="103"/>
      <c r="B22" s="77"/>
      <c r="C22" s="77"/>
      <c r="D22" s="77"/>
      <c r="E22" s="19" t="s">
        <v>92</v>
      </c>
      <c r="F22" s="4" t="s">
        <v>64</v>
      </c>
      <c r="G22" s="77"/>
      <c r="H22" s="77"/>
      <c r="I22" s="21">
        <v>4</v>
      </c>
      <c r="J22" s="24">
        <v>0</v>
      </c>
      <c r="K22" s="9"/>
      <c r="L22" s="9"/>
      <c r="M22" s="9"/>
      <c r="N22" s="9"/>
      <c r="O22" s="9"/>
      <c r="P22" s="9"/>
      <c r="Q22" s="9">
        <f t="shared" si="0"/>
        <v>0</v>
      </c>
      <c r="R22" s="23">
        <v>44044</v>
      </c>
      <c r="S22" s="23">
        <v>44196</v>
      </c>
      <c r="T22" s="8" t="s">
        <v>26</v>
      </c>
    </row>
    <row r="23" spans="1:21" ht="120" x14ac:dyDescent="0.25">
      <c r="A23" s="103"/>
      <c r="B23" s="77"/>
      <c r="C23" s="77"/>
      <c r="D23" s="77"/>
      <c r="E23" s="19" t="s">
        <v>92</v>
      </c>
      <c r="F23" s="4" t="s">
        <v>89</v>
      </c>
      <c r="G23" s="77"/>
      <c r="H23" s="77"/>
      <c r="I23" s="21">
        <v>4</v>
      </c>
      <c r="J23" s="24">
        <v>152000000</v>
      </c>
      <c r="K23" s="9"/>
      <c r="L23" s="9"/>
      <c r="M23" s="9"/>
      <c r="N23" s="9"/>
      <c r="O23" s="9"/>
      <c r="P23" s="9"/>
      <c r="Q23" s="9">
        <f t="shared" si="0"/>
        <v>152000000</v>
      </c>
      <c r="R23" s="23">
        <v>44044</v>
      </c>
      <c r="S23" s="23">
        <v>44196</v>
      </c>
      <c r="T23" s="8" t="s">
        <v>26</v>
      </c>
    </row>
    <row r="24" spans="1:21" ht="120" x14ac:dyDescent="0.25">
      <c r="A24" s="103"/>
      <c r="B24" s="77"/>
      <c r="C24" s="77"/>
      <c r="D24" s="77"/>
      <c r="E24" s="19" t="s">
        <v>92</v>
      </c>
      <c r="F24" s="4" t="s">
        <v>63</v>
      </c>
      <c r="G24" s="77"/>
      <c r="H24" s="77"/>
      <c r="I24" s="21">
        <v>4</v>
      </c>
      <c r="J24" s="24"/>
      <c r="K24" s="9"/>
      <c r="L24" s="9"/>
      <c r="M24" s="9"/>
      <c r="N24" s="9"/>
      <c r="O24" s="9"/>
      <c r="P24" s="9"/>
      <c r="Q24" s="9">
        <f t="shared" si="0"/>
        <v>0</v>
      </c>
      <c r="R24" s="23">
        <v>44044</v>
      </c>
      <c r="S24" s="23">
        <v>44196</v>
      </c>
      <c r="T24" s="8" t="s">
        <v>26</v>
      </c>
    </row>
    <row r="25" spans="1:21" ht="120" x14ac:dyDescent="0.25">
      <c r="A25" s="103"/>
      <c r="B25" s="77"/>
      <c r="C25" s="77"/>
      <c r="D25" s="77"/>
      <c r="E25" s="19" t="s">
        <v>92</v>
      </c>
      <c r="F25" s="4" t="s">
        <v>87</v>
      </c>
      <c r="G25" s="77"/>
      <c r="H25" s="77"/>
      <c r="I25" s="21">
        <v>4</v>
      </c>
      <c r="J25" s="24">
        <v>438000000</v>
      </c>
      <c r="K25" s="9"/>
      <c r="L25" s="9"/>
      <c r="M25" s="9"/>
      <c r="N25" s="9"/>
      <c r="O25" s="9"/>
      <c r="P25" s="9"/>
      <c r="Q25" s="9">
        <f t="shared" si="0"/>
        <v>438000000</v>
      </c>
      <c r="R25" s="23">
        <v>44044</v>
      </c>
      <c r="S25" s="23">
        <v>44196</v>
      </c>
      <c r="T25" s="8" t="s">
        <v>26</v>
      </c>
    </row>
    <row r="26" spans="1:21" ht="120" x14ac:dyDescent="0.25">
      <c r="A26" s="103"/>
      <c r="B26" s="77"/>
      <c r="C26" s="77"/>
      <c r="D26" s="77"/>
      <c r="E26" s="19" t="s">
        <v>92</v>
      </c>
      <c r="F26" s="4" t="s">
        <v>62</v>
      </c>
      <c r="G26" s="77"/>
      <c r="H26" s="77"/>
      <c r="I26" s="21">
        <v>4</v>
      </c>
      <c r="J26" s="24">
        <v>0</v>
      </c>
      <c r="K26" s="9"/>
      <c r="L26" s="9"/>
      <c r="M26" s="9"/>
      <c r="N26" s="9"/>
      <c r="O26" s="9"/>
      <c r="P26" s="9"/>
      <c r="Q26" s="9">
        <f t="shared" si="0"/>
        <v>0</v>
      </c>
      <c r="R26" s="23">
        <v>44044</v>
      </c>
      <c r="S26" s="23">
        <v>44196</v>
      </c>
      <c r="T26" s="8" t="s">
        <v>26</v>
      </c>
    </row>
    <row r="27" spans="1:21" ht="120" x14ac:dyDescent="0.25">
      <c r="A27" s="103"/>
      <c r="B27" s="77"/>
      <c r="C27" s="77"/>
      <c r="D27" s="77"/>
      <c r="E27" s="19" t="s">
        <v>92</v>
      </c>
      <c r="F27" s="4" t="s">
        <v>65</v>
      </c>
      <c r="G27" s="77"/>
      <c r="H27" s="77"/>
      <c r="I27" s="21">
        <v>4</v>
      </c>
      <c r="J27" s="24">
        <v>0</v>
      </c>
      <c r="K27" s="9"/>
      <c r="L27" s="9"/>
      <c r="M27" s="9"/>
      <c r="N27" s="9"/>
      <c r="O27" s="9"/>
      <c r="P27" s="9"/>
      <c r="Q27" s="9">
        <f t="shared" si="0"/>
        <v>0</v>
      </c>
      <c r="R27" s="23">
        <v>44044</v>
      </c>
      <c r="S27" s="23">
        <v>44196</v>
      </c>
      <c r="T27" s="8" t="s">
        <v>26</v>
      </c>
    </row>
    <row r="28" spans="1:21" ht="128.25" hidden="1" x14ac:dyDescent="0.3">
      <c r="A28" s="1">
        <v>7</v>
      </c>
      <c r="B28" s="8" t="s">
        <v>21</v>
      </c>
      <c r="C28" s="8" t="s">
        <v>22</v>
      </c>
      <c r="D28" s="8" t="s">
        <v>29</v>
      </c>
      <c r="E28" s="3"/>
      <c r="F28" s="5"/>
      <c r="G28" s="8" t="s">
        <v>30</v>
      </c>
      <c r="H28" s="8" t="s">
        <v>31</v>
      </c>
      <c r="I28" s="21">
        <v>3</v>
      </c>
      <c r="K28" s="9"/>
      <c r="L28" s="9"/>
      <c r="M28" s="9"/>
      <c r="N28" s="9"/>
      <c r="O28" s="25">
        <v>998635671</v>
      </c>
      <c r="P28" s="26" t="s">
        <v>86</v>
      </c>
      <c r="Q28" s="9">
        <f t="shared" si="0"/>
        <v>998635671</v>
      </c>
      <c r="R28" s="23">
        <v>44044</v>
      </c>
      <c r="S28" s="23">
        <v>44196</v>
      </c>
      <c r="T28" s="8" t="s">
        <v>26</v>
      </c>
    </row>
    <row r="29" spans="1:21" ht="128.25" hidden="1" x14ac:dyDescent="0.25">
      <c r="A29" s="1">
        <v>8</v>
      </c>
      <c r="B29" s="8" t="s">
        <v>21</v>
      </c>
      <c r="C29" s="8" t="s">
        <v>22</v>
      </c>
      <c r="D29" s="8" t="s">
        <v>29</v>
      </c>
      <c r="E29" s="27"/>
      <c r="F29" s="28"/>
      <c r="G29" s="8" t="s">
        <v>30</v>
      </c>
      <c r="H29" s="8" t="s">
        <v>32</v>
      </c>
      <c r="I29" s="29">
        <v>30</v>
      </c>
      <c r="J29" s="30">
        <v>60000000</v>
      </c>
      <c r="K29" s="9"/>
      <c r="L29" s="9"/>
      <c r="M29" s="9"/>
      <c r="N29" s="9"/>
      <c r="O29" s="9"/>
      <c r="P29" s="9"/>
      <c r="Q29" s="9">
        <f t="shared" si="0"/>
        <v>60000000</v>
      </c>
      <c r="R29" s="23">
        <v>44044</v>
      </c>
      <c r="S29" s="23">
        <v>44196</v>
      </c>
      <c r="T29" s="8" t="s">
        <v>26</v>
      </c>
    </row>
    <row r="30" spans="1:21" ht="171" x14ac:dyDescent="0.25">
      <c r="A30" s="93">
        <v>9</v>
      </c>
      <c r="B30" s="71" t="s">
        <v>21</v>
      </c>
      <c r="C30" s="71" t="s">
        <v>22</v>
      </c>
      <c r="D30" s="71" t="s">
        <v>29</v>
      </c>
      <c r="E30" s="101" t="s">
        <v>52</v>
      </c>
      <c r="F30" s="31" t="s">
        <v>53</v>
      </c>
      <c r="G30" s="8" t="s">
        <v>33</v>
      </c>
      <c r="H30" s="8" t="s">
        <v>34</v>
      </c>
      <c r="I30" s="65">
        <v>1</v>
      </c>
      <c r="J30" s="32"/>
      <c r="K30" s="9"/>
      <c r="L30" s="9"/>
      <c r="M30" s="9"/>
      <c r="N30" s="9"/>
      <c r="O30" s="9"/>
      <c r="P30" s="9"/>
      <c r="Q30" s="9">
        <f t="shared" si="0"/>
        <v>0</v>
      </c>
      <c r="R30" s="23">
        <v>44044</v>
      </c>
      <c r="S30" s="23">
        <v>44196</v>
      </c>
      <c r="T30" s="8" t="s">
        <v>26</v>
      </c>
    </row>
    <row r="31" spans="1:21" ht="171" x14ac:dyDescent="0.25">
      <c r="A31" s="94"/>
      <c r="B31" s="73"/>
      <c r="C31" s="73"/>
      <c r="D31" s="73"/>
      <c r="E31" s="102"/>
      <c r="F31" s="33" t="s">
        <v>55</v>
      </c>
      <c r="G31" s="8" t="s">
        <v>33</v>
      </c>
      <c r="H31" s="8" t="s">
        <v>34</v>
      </c>
      <c r="I31" s="67"/>
      <c r="J31" s="32"/>
      <c r="K31" s="9"/>
      <c r="L31" s="9"/>
      <c r="M31" s="9"/>
      <c r="N31" s="9"/>
      <c r="O31" s="9"/>
      <c r="P31" s="9"/>
      <c r="Q31" s="9">
        <f t="shared" si="0"/>
        <v>0</v>
      </c>
      <c r="R31" s="23">
        <v>44044</v>
      </c>
      <c r="S31" s="23">
        <v>44196</v>
      </c>
      <c r="T31" s="8" t="s">
        <v>26</v>
      </c>
    </row>
    <row r="32" spans="1:21" ht="128.25" x14ac:dyDescent="0.25">
      <c r="A32" s="1">
        <v>10</v>
      </c>
      <c r="B32" s="8" t="s">
        <v>21</v>
      </c>
      <c r="C32" s="8" t="s">
        <v>22</v>
      </c>
      <c r="D32" s="8" t="s">
        <v>29</v>
      </c>
      <c r="E32" s="1"/>
      <c r="F32" s="1"/>
      <c r="G32" s="8" t="s">
        <v>35</v>
      </c>
      <c r="H32" s="8" t="s">
        <v>36</v>
      </c>
      <c r="I32" s="21">
        <v>1</v>
      </c>
      <c r="J32" s="9"/>
      <c r="K32" s="9"/>
      <c r="L32" s="9"/>
      <c r="M32" s="9"/>
      <c r="N32" s="9"/>
      <c r="O32" s="9"/>
      <c r="P32" s="9"/>
      <c r="Q32" s="9">
        <f t="shared" si="0"/>
        <v>0</v>
      </c>
      <c r="R32" s="23">
        <v>44044</v>
      </c>
      <c r="S32" s="23">
        <v>44196</v>
      </c>
      <c r="T32" s="8" t="s">
        <v>26</v>
      </c>
    </row>
    <row r="33" spans="1:20" ht="128.25" x14ac:dyDescent="0.25">
      <c r="A33" s="1">
        <v>14</v>
      </c>
      <c r="B33" s="8" t="s">
        <v>21</v>
      </c>
      <c r="C33" s="8" t="s">
        <v>22</v>
      </c>
      <c r="D33" s="8" t="s">
        <v>39</v>
      </c>
      <c r="E33" s="34" t="s">
        <v>101</v>
      </c>
      <c r="F33" s="5" t="s">
        <v>102</v>
      </c>
      <c r="G33" s="8" t="s">
        <v>40</v>
      </c>
      <c r="H33" s="8" t="s">
        <v>41</v>
      </c>
      <c r="I33" s="35">
        <v>1</v>
      </c>
      <c r="J33" s="9">
        <v>50000000</v>
      </c>
      <c r="K33" s="9"/>
      <c r="L33" s="9"/>
      <c r="M33" s="9"/>
      <c r="N33" s="9"/>
      <c r="O33" s="9"/>
      <c r="P33" s="9"/>
      <c r="Q33" s="9"/>
      <c r="R33" s="23"/>
      <c r="S33" s="23"/>
      <c r="T33" s="8"/>
    </row>
    <row r="34" spans="1:20" ht="128.25" x14ac:dyDescent="0.25">
      <c r="A34" s="1">
        <v>14</v>
      </c>
      <c r="B34" s="8" t="s">
        <v>21</v>
      </c>
      <c r="C34" s="8" t="s">
        <v>22</v>
      </c>
      <c r="D34" s="8" t="s">
        <v>39</v>
      </c>
      <c r="E34" s="36" t="s">
        <v>101</v>
      </c>
      <c r="F34" s="2" t="s">
        <v>103</v>
      </c>
      <c r="G34" s="8" t="s">
        <v>37</v>
      </c>
      <c r="H34" s="8" t="s">
        <v>38</v>
      </c>
      <c r="I34" s="35">
        <v>3</v>
      </c>
      <c r="J34" s="9"/>
      <c r="K34" s="9"/>
      <c r="L34" s="9"/>
      <c r="M34" s="9"/>
      <c r="N34" s="9"/>
      <c r="O34" s="9"/>
      <c r="P34" s="9"/>
      <c r="Q34" s="9"/>
      <c r="R34" s="23"/>
      <c r="S34" s="23"/>
      <c r="T34" s="8"/>
    </row>
    <row r="35" spans="1:20" ht="171" x14ac:dyDescent="0.25">
      <c r="A35" s="1">
        <v>14</v>
      </c>
      <c r="B35" s="8" t="s">
        <v>21</v>
      </c>
      <c r="C35" s="8" t="s">
        <v>22</v>
      </c>
      <c r="D35" s="8" t="s">
        <v>39</v>
      </c>
      <c r="E35" s="34" t="s">
        <v>101</v>
      </c>
      <c r="F35" s="2" t="s">
        <v>104</v>
      </c>
      <c r="G35" s="8" t="s">
        <v>33</v>
      </c>
      <c r="H35" s="8" t="s">
        <v>34</v>
      </c>
      <c r="I35" s="35">
        <v>1</v>
      </c>
      <c r="J35" s="9"/>
      <c r="K35" s="9"/>
      <c r="L35" s="9"/>
      <c r="M35" s="9"/>
      <c r="N35" s="9"/>
      <c r="O35" s="9"/>
      <c r="P35" s="9"/>
      <c r="Q35" s="9"/>
      <c r="R35" s="23"/>
      <c r="S35" s="23"/>
      <c r="T35" s="8"/>
    </row>
    <row r="36" spans="1:20" ht="128.25" x14ac:dyDescent="0.25">
      <c r="A36" s="1">
        <v>14</v>
      </c>
      <c r="B36" s="8" t="s">
        <v>21</v>
      </c>
      <c r="C36" s="8" t="s">
        <v>22</v>
      </c>
      <c r="D36" s="8" t="s">
        <v>39</v>
      </c>
      <c r="E36" s="34" t="s">
        <v>101</v>
      </c>
      <c r="F36" s="3" t="s">
        <v>105</v>
      </c>
      <c r="G36" s="8" t="s">
        <v>37</v>
      </c>
      <c r="H36" s="8" t="s">
        <v>38</v>
      </c>
      <c r="I36" s="35">
        <v>3</v>
      </c>
      <c r="J36" s="9">
        <v>187000000</v>
      </c>
      <c r="K36" s="9"/>
      <c r="L36" s="9"/>
      <c r="M36" s="9"/>
      <c r="N36" s="9"/>
      <c r="O36" s="9"/>
      <c r="P36" s="9"/>
      <c r="Q36" s="9"/>
      <c r="R36" s="23"/>
      <c r="S36" s="23"/>
      <c r="T36" s="8"/>
    </row>
    <row r="37" spans="1:20" ht="128.25" hidden="1" x14ac:dyDescent="0.25">
      <c r="A37" s="1">
        <v>15</v>
      </c>
      <c r="B37" s="8" t="s">
        <v>21</v>
      </c>
      <c r="C37" s="8" t="s">
        <v>22</v>
      </c>
      <c r="D37" s="8" t="s">
        <v>39</v>
      </c>
      <c r="E37" s="34" t="s">
        <v>107</v>
      </c>
      <c r="F37" s="3" t="s">
        <v>85</v>
      </c>
      <c r="G37" s="8" t="s">
        <v>40</v>
      </c>
      <c r="H37" s="8" t="s">
        <v>42</v>
      </c>
      <c r="I37" s="35">
        <v>20</v>
      </c>
      <c r="J37" s="30"/>
      <c r="K37" s="9"/>
      <c r="L37" s="9"/>
      <c r="M37" s="9"/>
      <c r="N37" s="9"/>
      <c r="O37" s="9"/>
      <c r="P37" s="9"/>
      <c r="Q37" s="9">
        <f t="shared" si="0"/>
        <v>0</v>
      </c>
      <c r="R37" s="23">
        <v>44044</v>
      </c>
      <c r="S37" s="23">
        <v>44196</v>
      </c>
      <c r="T37" s="8" t="s">
        <v>26</v>
      </c>
    </row>
    <row r="38" spans="1:20" ht="128.25" hidden="1" x14ac:dyDescent="0.25">
      <c r="A38" s="1">
        <v>16</v>
      </c>
      <c r="B38" s="8" t="s">
        <v>21</v>
      </c>
      <c r="C38" s="8" t="s">
        <v>22</v>
      </c>
      <c r="D38" s="8" t="s">
        <v>39</v>
      </c>
      <c r="E38" s="34" t="s">
        <v>73</v>
      </c>
      <c r="F38" s="3" t="s">
        <v>85</v>
      </c>
      <c r="G38" s="8" t="s">
        <v>40</v>
      </c>
      <c r="H38" s="8" t="s">
        <v>43</v>
      </c>
      <c r="I38" s="35">
        <v>0</v>
      </c>
      <c r="J38" s="30"/>
      <c r="K38" s="9"/>
      <c r="L38" s="9"/>
      <c r="M38" s="9"/>
      <c r="N38" s="9"/>
      <c r="O38" s="9"/>
      <c r="P38" s="9"/>
      <c r="Q38" s="9">
        <f t="shared" si="0"/>
        <v>0</v>
      </c>
      <c r="R38" s="23">
        <v>44044</v>
      </c>
      <c r="S38" s="23">
        <v>44196</v>
      </c>
      <c r="T38" s="8" t="s">
        <v>26</v>
      </c>
    </row>
    <row r="39" spans="1:20" ht="128.25" hidden="1" x14ac:dyDescent="0.25">
      <c r="A39" s="1">
        <v>17</v>
      </c>
      <c r="B39" s="8" t="s">
        <v>21</v>
      </c>
      <c r="C39" s="8" t="s">
        <v>22</v>
      </c>
      <c r="D39" s="8" t="s">
        <v>44</v>
      </c>
      <c r="E39" s="34"/>
      <c r="F39" s="1"/>
      <c r="G39" s="8" t="s">
        <v>45</v>
      </c>
      <c r="H39" s="8" t="s">
        <v>46</v>
      </c>
      <c r="I39" s="35">
        <v>0</v>
      </c>
      <c r="J39" s="9"/>
      <c r="K39" s="9"/>
      <c r="L39" s="9"/>
      <c r="M39" s="9"/>
      <c r="N39" s="9"/>
      <c r="O39" s="9"/>
      <c r="P39" s="9"/>
      <c r="Q39" s="9">
        <f t="shared" si="0"/>
        <v>0</v>
      </c>
      <c r="R39" s="23">
        <v>44044</v>
      </c>
      <c r="S39" s="23">
        <v>44196</v>
      </c>
      <c r="T39" s="8" t="s">
        <v>26</v>
      </c>
    </row>
    <row r="40" spans="1:20" ht="128.25" hidden="1" x14ac:dyDescent="0.25">
      <c r="A40" s="1">
        <v>18</v>
      </c>
      <c r="B40" s="8" t="s">
        <v>21</v>
      </c>
      <c r="C40" s="8" t="s">
        <v>22</v>
      </c>
      <c r="D40" s="8" t="s">
        <v>44</v>
      </c>
      <c r="E40" s="3" t="s">
        <v>73</v>
      </c>
      <c r="F40" s="3" t="s">
        <v>84</v>
      </c>
      <c r="G40" s="8" t="s">
        <v>45</v>
      </c>
      <c r="H40" s="8" t="s">
        <v>47</v>
      </c>
      <c r="I40" s="37">
        <v>1</v>
      </c>
      <c r="J40" s="30">
        <v>50000000</v>
      </c>
      <c r="K40" s="9"/>
      <c r="L40" s="9"/>
      <c r="M40" s="9"/>
      <c r="N40" s="9"/>
      <c r="O40" s="9"/>
      <c r="P40" s="9"/>
      <c r="Q40" s="9">
        <f t="shared" si="0"/>
        <v>50000000</v>
      </c>
      <c r="R40" s="23">
        <v>44044</v>
      </c>
      <c r="S40" s="23">
        <v>44196</v>
      </c>
      <c r="T40" s="8" t="s">
        <v>26</v>
      </c>
    </row>
    <row r="41" spans="1:20" s="43" customFormat="1" ht="75" customHeight="1" x14ac:dyDescent="0.25">
      <c r="A41" s="91">
        <v>19</v>
      </c>
      <c r="B41" s="77" t="s">
        <v>21</v>
      </c>
      <c r="C41" s="77" t="s">
        <v>48</v>
      </c>
      <c r="D41" s="77" t="s">
        <v>49</v>
      </c>
      <c r="E41" s="38" t="s">
        <v>100</v>
      </c>
      <c r="F41" s="39" t="s">
        <v>61</v>
      </c>
      <c r="G41" s="77" t="s">
        <v>50</v>
      </c>
      <c r="H41" s="78" t="s">
        <v>51</v>
      </c>
      <c r="I41" s="79">
        <v>6</v>
      </c>
      <c r="J41" s="40"/>
      <c r="K41" s="41"/>
      <c r="L41" s="41"/>
      <c r="M41" s="41"/>
      <c r="N41" s="41"/>
      <c r="O41" s="41"/>
      <c r="P41" s="41"/>
      <c r="Q41" s="9">
        <f t="shared" si="0"/>
        <v>0</v>
      </c>
      <c r="R41" s="23">
        <v>44044</v>
      </c>
      <c r="S41" s="23">
        <v>44196</v>
      </c>
      <c r="T41" s="42" t="s">
        <v>26</v>
      </c>
    </row>
    <row r="42" spans="1:20" s="43" customFormat="1" ht="105" x14ac:dyDescent="0.25">
      <c r="A42" s="92"/>
      <c r="B42" s="77"/>
      <c r="C42" s="77"/>
      <c r="D42" s="77"/>
      <c r="E42" s="38" t="s">
        <v>100</v>
      </c>
      <c r="F42" s="38" t="s">
        <v>56</v>
      </c>
      <c r="G42" s="77"/>
      <c r="H42" s="78"/>
      <c r="I42" s="79"/>
      <c r="J42" s="40">
        <v>1136520000</v>
      </c>
      <c r="K42" s="41"/>
      <c r="L42" s="41"/>
      <c r="M42" s="41"/>
      <c r="N42" s="41"/>
      <c r="O42" s="41"/>
      <c r="P42" s="41"/>
      <c r="Q42" s="9">
        <f>SUM(J42:P42)</f>
        <v>1136520000</v>
      </c>
      <c r="R42" s="23">
        <v>44044</v>
      </c>
      <c r="S42" s="23">
        <v>44196</v>
      </c>
      <c r="T42" s="42" t="s">
        <v>26</v>
      </c>
    </row>
    <row r="43" spans="1:20" s="43" customFormat="1" ht="105" x14ac:dyDescent="0.25">
      <c r="A43" s="92"/>
      <c r="B43" s="77"/>
      <c r="C43" s="77"/>
      <c r="D43" s="77"/>
      <c r="E43" s="38" t="s">
        <v>100</v>
      </c>
      <c r="F43" s="38" t="s">
        <v>93</v>
      </c>
      <c r="G43" s="77"/>
      <c r="H43" s="78"/>
      <c r="I43" s="79"/>
      <c r="J43" s="40">
        <v>603480000</v>
      </c>
      <c r="K43" s="41"/>
      <c r="L43" s="41"/>
      <c r="M43" s="41"/>
      <c r="N43" s="41"/>
      <c r="O43" s="41"/>
      <c r="P43" s="41"/>
      <c r="Q43" s="9">
        <f t="shared" si="0"/>
        <v>603480000</v>
      </c>
      <c r="R43" s="23">
        <v>44044</v>
      </c>
      <c r="S43" s="23">
        <v>44196</v>
      </c>
      <c r="T43" s="42" t="s">
        <v>26</v>
      </c>
    </row>
    <row r="44" spans="1:20" s="43" customFormat="1" ht="105" x14ac:dyDescent="0.25">
      <c r="A44" s="92"/>
      <c r="B44" s="77"/>
      <c r="C44" s="77"/>
      <c r="D44" s="77"/>
      <c r="E44" s="38" t="s">
        <v>100</v>
      </c>
      <c r="F44" s="38" t="s">
        <v>57</v>
      </c>
      <c r="G44" s="77"/>
      <c r="H44" s="78"/>
      <c r="I44" s="79"/>
      <c r="J44" s="40"/>
      <c r="K44" s="41"/>
      <c r="L44" s="41"/>
      <c r="M44" s="41"/>
      <c r="N44" s="41"/>
      <c r="O44" s="41"/>
      <c r="P44" s="41"/>
      <c r="Q44" s="9">
        <f t="shared" si="0"/>
        <v>0</v>
      </c>
      <c r="R44" s="23">
        <v>44044</v>
      </c>
      <c r="S44" s="23">
        <v>44196</v>
      </c>
      <c r="T44" s="42" t="s">
        <v>26</v>
      </c>
    </row>
    <row r="45" spans="1:20" s="43" customFormat="1" ht="105" x14ac:dyDescent="0.25">
      <c r="A45" s="92"/>
      <c r="B45" s="77"/>
      <c r="C45" s="77"/>
      <c r="D45" s="77"/>
      <c r="E45" s="38" t="s">
        <v>100</v>
      </c>
      <c r="F45" s="38" t="s">
        <v>94</v>
      </c>
      <c r="G45" s="77"/>
      <c r="H45" s="78"/>
      <c r="I45" s="79"/>
      <c r="J45" s="40"/>
      <c r="K45" s="41"/>
      <c r="L45" s="41"/>
      <c r="M45" s="41"/>
      <c r="N45" s="41"/>
      <c r="O45" s="41"/>
      <c r="P45" s="41"/>
      <c r="Q45" s="9"/>
      <c r="R45" s="23"/>
      <c r="S45" s="23"/>
      <c r="T45" s="42"/>
    </row>
    <row r="46" spans="1:20" s="43" customFormat="1" ht="105" x14ac:dyDescent="0.25">
      <c r="A46" s="92"/>
      <c r="B46" s="77"/>
      <c r="C46" s="77"/>
      <c r="D46" s="77"/>
      <c r="E46" s="38" t="s">
        <v>100</v>
      </c>
      <c r="F46" s="38" t="s">
        <v>95</v>
      </c>
      <c r="G46" s="77"/>
      <c r="H46" s="78"/>
      <c r="I46" s="79"/>
      <c r="J46" s="40"/>
      <c r="K46" s="41"/>
      <c r="L46" s="41"/>
      <c r="M46" s="41"/>
      <c r="N46" s="41"/>
      <c r="O46" s="41"/>
      <c r="P46" s="41"/>
      <c r="Q46" s="9"/>
      <c r="R46" s="23"/>
      <c r="S46" s="23"/>
      <c r="T46" s="42"/>
    </row>
    <row r="47" spans="1:20" s="43" customFormat="1" ht="105" x14ac:dyDescent="0.25">
      <c r="A47" s="92"/>
      <c r="B47" s="77"/>
      <c r="C47" s="77"/>
      <c r="D47" s="77"/>
      <c r="E47" s="38" t="s">
        <v>100</v>
      </c>
      <c r="F47" s="38" t="s">
        <v>96</v>
      </c>
      <c r="G47" s="77"/>
      <c r="H47" s="78"/>
      <c r="I47" s="79"/>
      <c r="J47" s="40"/>
      <c r="K47" s="41"/>
      <c r="L47" s="41"/>
      <c r="M47" s="41"/>
      <c r="N47" s="41"/>
      <c r="O47" s="41"/>
      <c r="P47" s="41"/>
      <c r="Q47" s="9"/>
      <c r="R47" s="23"/>
      <c r="S47" s="23"/>
      <c r="T47" s="42"/>
    </row>
    <row r="48" spans="1:20" s="43" customFormat="1" ht="105" x14ac:dyDescent="0.25">
      <c r="A48" s="92"/>
      <c r="B48" s="77"/>
      <c r="C48" s="77"/>
      <c r="D48" s="77"/>
      <c r="E48" s="38" t="s">
        <v>100</v>
      </c>
      <c r="F48" s="38" t="s">
        <v>97</v>
      </c>
      <c r="G48" s="77"/>
      <c r="H48" s="78"/>
      <c r="I48" s="79"/>
      <c r="J48" s="40"/>
      <c r="K48" s="41"/>
      <c r="L48" s="41"/>
      <c r="M48" s="41"/>
      <c r="N48" s="41"/>
      <c r="O48" s="41"/>
      <c r="P48" s="41"/>
      <c r="Q48" s="9"/>
      <c r="R48" s="23"/>
      <c r="S48" s="23"/>
      <c r="T48" s="42"/>
    </row>
    <row r="49" spans="1:20" s="43" customFormat="1" ht="105" x14ac:dyDescent="0.25">
      <c r="A49" s="92"/>
      <c r="B49" s="77"/>
      <c r="C49" s="77"/>
      <c r="D49" s="77"/>
      <c r="E49" s="38" t="s">
        <v>100</v>
      </c>
      <c r="F49" s="38" t="s">
        <v>98</v>
      </c>
      <c r="G49" s="77"/>
      <c r="H49" s="78"/>
      <c r="I49" s="79"/>
      <c r="J49" s="40">
        <v>80000000</v>
      </c>
      <c r="K49" s="41"/>
      <c r="L49" s="41"/>
      <c r="M49" s="41"/>
      <c r="N49" s="41"/>
      <c r="O49" s="41"/>
      <c r="P49" s="41"/>
      <c r="Q49" s="9"/>
      <c r="R49" s="23"/>
      <c r="S49" s="23"/>
      <c r="T49" s="42"/>
    </row>
    <row r="50" spans="1:20" s="43" customFormat="1" ht="105" x14ac:dyDescent="0.25">
      <c r="A50" s="92"/>
      <c r="B50" s="77"/>
      <c r="C50" s="77"/>
      <c r="D50" s="77"/>
      <c r="E50" s="38" t="s">
        <v>100</v>
      </c>
      <c r="F50" s="38" t="s">
        <v>99</v>
      </c>
      <c r="G50" s="77"/>
      <c r="H50" s="78"/>
      <c r="I50" s="79"/>
      <c r="J50" s="40"/>
      <c r="K50" s="41"/>
      <c r="L50" s="41"/>
      <c r="M50" s="41"/>
      <c r="N50" s="41"/>
      <c r="O50" s="41"/>
      <c r="P50" s="41"/>
      <c r="Q50" s="9"/>
      <c r="R50" s="23"/>
      <c r="S50" s="23"/>
      <c r="T50" s="42"/>
    </row>
    <row r="51" spans="1:20" x14ac:dyDescent="0.25">
      <c r="B51" s="44"/>
      <c r="C51" s="45"/>
      <c r="D51" s="45"/>
      <c r="G51" s="46"/>
      <c r="H51" s="45"/>
      <c r="I51" s="44"/>
      <c r="Q51" s="11"/>
      <c r="T51" s="44"/>
    </row>
    <row r="52" spans="1:20" x14ac:dyDescent="0.25">
      <c r="B52" s="44"/>
      <c r="C52" s="45"/>
      <c r="D52" s="45"/>
      <c r="G52" s="46"/>
      <c r="H52" s="45"/>
      <c r="I52" s="44"/>
      <c r="T52" s="44"/>
    </row>
    <row r="53" spans="1:20" x14ac:dyDescent="0.25">
      <c r="B53" s="44"/>
      <c r="C53" s="45"/>
      <c r="D53" s="45"/>
      <c r="G53" s="46"/>
      <c r="H53" s="45"/>
      <c r="I53" s="44"/>
      <c r="T53" s="44"/>
    </row>
    <row r="54" spans="1:20" hidden="1" x14ac:dyDescent="0.25">
      <c r="B54" s="44"/>
      <c r="C54" s="45"/>
      <c r="D54" s="45"/>
      <c r="E54" s="90" t="s">
        <v>68</v>
      </c>
      <c r="F54" s="90"/>
      <c r="G54" s="90"/>
      <c r="H54" s="90"/>
      <c r="I54" s="90"/>
      <c r="J54" s="47" t="s">
        <v>58</v>
      </c>
      <c r="K54" s="47" t="s">
        <v>59</v>
      </c>
      <c r="L54" s="47" t="s">
        <v>60</v>
      </c>
      <c r="T54" s="44"/>
    </row>
    <row r="55" spans="1:20" hidden="1" x14ac:dyDescent="0.25">
      <c r="B55" s="44"/>
      <c r="C55" s="45"/>
      <c r="D55" s="45"/>
      <c r="E55" s="95" t="s">
        <v>100</v>
      </c>
      <c r="F55" s="96"/>
      <c r="G55" s="96"/>
      <c r="H55" s="96"/>
      <c r="I55" s="97"/>
      <c r="J55" s="48">
        <f>SUM(J41:J50)</f>
        <v>1820000000</v>
      </c>
      <c r="K55" s="32">
        <f>900000000+80000000+840000000</f>
        <v>1820000000</v>
      </c>
      <c r="L55" s="48">
        <f>K55-J55</f>
        <v>0</v>
      </c>
      <c r="T55" s="44"/>
    </row>
    <row r="56" spans="1:20" hidden="1" x14ac:dyDescent="0.25">
      <c r="B56" s="44"/>
      <c r="C56" s="45"/>
      <c r="D56" s="45"/>
      <c r="E56" s="98" t="s">
        <v>92</v>
      </c>
      <c r="F56" s="98"/>
      <c r="G56" s="98"/>
      <c r="H56" s="98"/>
      <c r="I56" s="98"/>
      <c r="J56" s="49">
        <f>J19+J20+J21+J23+J22+J24+J25+J26+J27</f>
        <v>1690000000</v>
      </c>
      <c r="K56" s="49">
        <f>700000000+990000000</f>
        <v>1690000000</v>
      </c>
      <c r="L56" s="48">
        <f>K56-J56</f>
        <v>0</v>
      </c>
      <c r="T56" s="44"/>
    </row>
    <row r="57" spans="1:20" hidden="1" x14ac:dyDescent="0.25">
      <c r="B57" s="44"/>
      <c r="C57" s="45"/>
      <c r="D57" s="45"/>
      <c r="E57" s="87" t="s">
        <v>54</v>
      </c>
      <c r="F57" s="88"/>
      <c r="G57" s="88"/>
      <c r="H57" s="88"/>
      <c r="I57" s="89"/>
      <c r="J57" s="48" t="e">
        <f>SUM(#REF!)+J29</f>
        <v>#REF!</v>
      </c>
      <c r="K57" s="48">
        <v>600000000</v>
      </c>
      <c r="L57" s="48" t="e">
        <f>K57-J57</f>
        <v>#REF!</v>
      </c>
      <c r="T57" s="44"/>
    </row>
    <row r="58" spans="1:20" hidden="1" x14ac:dyDescent="0.25">
      <c r="B58" s="44"/>
      <c r="C58" s="45"/>
      <c r="D58" s="45"/>
      <c r="E58" s="86" t="s">
        <v>66</v>
      </c>
      <c r="F58" s="86"/>
      <c r="G58" s="86"/>
      <c r="H58" s="86"/>
      <c r="I58" s="86"/>
      <c r="J58" s="50" t="e">
        <f>#REF!+#REF!+#REF!+#REF!</f>
        <v>#REF!</v>
      </c>
      <c r="K58" s="9">
        <v>760439600</v>
      </c>
      <c r="L58" s="48" t="e">
        <f>K58-J58</f>
        <v>#REF!</v>
      </c>
      <c r="T58" s="44"/>
    </row>
    <row r="59" spans="1:20" hidden="1" x14ac:dyDescent="0.25">
      <c r="B59" s="44"/>
      <c r="C59" s="45"/>
      <c r="D59" s="45"/>
      <c r="E59" s="86" t="s">
        <v>67</v>
      </c>
      <c r="F59" s="86"/>
      <c r="G59" s="86"/>
      <c r="H59" s="86"/>
      <c r="I59" s="86"/>
      <c r="J59" s="50" t="e">
        <f>#REF!+#REF!</f>
        <v>#REF!</v>
      </c>
      <c r="K59" s="9">
        <v>405900000</v>
      </c>
      <c r="L59" s="48" t="e">
        <f>K59-J59</f>
        <v>#REF!</v>
      </c>
      <c r="T59" s="44"/>
    </row>
    <row r="60" spans="1:20" hidden="1" x14ac:dyDescent="0.25">
      <c r="B60" s="44"/>
      <c r="C60" s="45"/>
      <c r="D60" s="45"/>
      <c r="G60" s="46"/>
      <c r="H60" s="45"/>
      <c r="I60" s="44"/>
      <c r="T60" s="44"/>
    </row>
    <row r="61" spans="1:20" hidden="1" x14ac:dyDescent="0.25">
      <c r="B61" s="44"/>
      <c r="C61" s="45"/>
      <c r="D61" s="45"/>
      <c r="E61" s="83" t="s">
        <v>69</v>
      </c>
      <c r="F61" s="84"/>
      <c r="G61" s="84"/>
      <c r="H61" s="84"/>
      <c r="I61" s="85"/>
      <c r="J61" s="51"/>
      <c r="K61" s="52">
        <v>1178417477</v>
      </c>
      <c r="L61" s="48">
        <f>K61-J61</f>
        <v>1178417477</v>
      </c>
      <c r="T61" s="44"/>
    </row>
    <row r="62" spans="1:20" hidden="1" x14ac:dyDescent="0.25">
      <c r="B62" s="44"/>
      <c r="C62" s="45"/>
      <c r="E62" s="83" t="s">
        <v>70</v>
      </c>
      <c r="F62" s="84"/>
      <c r="G62" s="84"/>
      <c r="H62" s="84"/>
      <c r="I62" s="85"/>
      <c r="J62" s="1"/>
      <c r="K62" s="52">
        <v>225600000</v>
      </c>
      <c r="L62" s="48">
        <f t="shared" ref="L62:L65" si="1">K62-J62</f>
        <v>225600000</v>
      </c>
      <c r="T62" s="44"/>
    </row>
    <row r="63" spans="1:20" hidden="1" x14ac:dyDescent="0.25">
      <c r="B63" s="44"/>
      <c r="C63" s="45"/>
      <c r="D63" s="45"/>
      <c r="E63" s="83" t="s">
        <v>71</v>
      </c>
      <c r="F63" s="84"/>
      <c r="G63" s="84"/>
      <c r="H63" s="84"/>
      <c r="I63" s="85"/>
      <c r="J63" s="1"/>
      <c r="K63" s="9">
        <v>841950000</v>
      </c>
      <c r="L63" s="48">
        <f t="shared" si="1"/>
        <v>841950000</v>
      </c>
      <c r="T63" s="44"/>
    </row>
    <row r="64" spans="1:20" hidden="1" x14ac:dyDescent="0.25">
      <c r="B64" s="44"/>
      <c r="C64" s="45"/>
      <c r="D64" s="45"/>
      <c r="E64" s="83" t="s">
        <v>72</v>
      </c>
      <c r="F64" s="84"/>
      <c r="G64" s="84"/>
      <c r="H64" s="84"/>
      <c r="I64" s="85"/>
      <c r="J64" s="1"/>
      <c r="K64" s="9">
        <v>95164504</v>
      </c>
      <c r="L64" s="48">
        <f t="shared" si="1"/>
        <v>95164504</v>
      </c>
      <c r="T64" s="44"/>
    </row>
    <row r="65" spans="2:20" hidden="1" x14ac:dyDescent="0.25">
      <c r="B65" s="44"/>
      <c r="C65" s="45"/>
      <c r="D65" s="45"/>
      <c r="E65" s="83" t="s">
        <v>73</v>
      </c>
      <c r="F65" s="84"/>
      <c r="G65" s="84"/>
      <c r="H65" s="84"/>
      <c r="I65" s="85"/>
      <c r="J65" s="1"/>
      <c r="K65" s="9">
        <v>1081276198</v>
      </c>
      <c r="L65" s="48">
        <f t="shared" si="1"/>
        <v>1081276198</v>
      </c>
      <c r="T65" s="44"/>
    </row>
    <row r="66" spans="2:20" hidden="1" x14ac:dyDescent="0.25">
      <c r="B66" s="44"/>
      <c r="C66" s="45"/>
      <c r="D66" s="45"/>
      <c r="G66" s="46"/>
      <c r="H66" s="45"/>
      <c r="I66" s="44"/>
      <c r="K66" s="53">
        <f>SUM(K55:K65)</f>
        <v>8698747779</v>
      </c>
      <c r="L66" s="53" t="e">
        <f>SUM(L55:L65)</f>
        <v>#REF!</v>
      </c>
      <c r="T66" s="44"/>
    </row>
    <row r="67" spans="2:20" x14ac:dyDescent="0.25">
      <c r="B67" s="44"/>
      <c r="C67" s="45"/>
      <c r="D67" s="45"/>
      <c r="G67" s="46"/>
      <c r="H67" s="45"/>
      <c r="I67" s="44"/>
      <c r="T67" s="44"/>
    </row>
    <row r="68" spans="2:20" x14ac:dyDescent="0.25">
      <c r="B68" s="44"/>
      <c r="C68" s="45"/>
      <c r="D68" s="45"/>
      <c r="G68" s="46"/>
      <c r="H68" s="45"/>
      <c r="I68" s="44"/>
      <c r="T68" s="44"/>
    </row>
    <row r="69" spans="2:20" x14ac:dyDescent="0.25">
      <c r="B69" s="44"/>
      <c r="C69" s="45"/>
      <c r="D69" s="45"/>
      <c r="G69" s="46"/>
      <c r="H69" s="45"/>
      <c r="I69" s="44"/>
      <c r="T69" s="44"/>
    </row>
    <row r="70" spans="2:20" x14ac:dyDescent="0.25">
      <c r="B70" s="44"/>
      <c r="C70" s="45"/>
      <c r="D70" s="45"/>
      <c r="G70" s="46"/>
      <c r="H70" s="45"/>
      <c r="I70" s="54"/>
      <c r="T70" s="44"/>
    </row>
    <row r="71" spans="2:20" x14ac:dyDescent="0.25">
      <c r="B71" s="44"/>
      <c r="C71" s="45"/>
      <c r="D71" s="45"/>
      <c r="G71" s="46"/>
      <c r="H71" s="45"/>
      <c r="I71" s="54"/>
      <c r="T71" s="44"/>
    </row>
    <row r="72" spans="2:20" x14ac:dyDescent="0.25">
      <c r="B72" s="44"/>
      <c r="C72" s="45"/>
      <c r="D72" s="45"/>
      <c r="G72" s="46"/>
      <c r="H72" s="45"/>
      <c r="I72" s="44"/>
      <c r="T72" s="44"/>
    </row>
    <row r="73" spans="2:20" x14ac:dyDescent="0.25">
      <c r="B73" s="44"/>
      <c r="C73" s="45"/>
      <c r="D73" s="45"/>
      <c r="G73" s="46"/>
      <c r="H73" s="45"/>
      <c r="I73" s="44"/>
      <c r="T73" s="44"/>
    </row>
    <row r="74" spans="2:20" x14ac:dyDescent="0.25">
      <c r="B74" s="44"/>
      <c r="C74" s="45"/>
      <c r="D74" s="45"/>
      <c r="G74" s="46"/>
      <c r="H74" s="45"/>
      <c r="I74" s="44"/>
      <c r="T74" s="44"/>
    </row>
    <row r="75" spans="2:20" x14ac:dyDescent="0.25">
      <c r="B75" s="44"/>
      <c r="C75" s="45"/>
      <c r="D75" s="45"/>
      <c r="G75" s="46"/>
      <c r="H75" s="45"/>
      <c r="I75" s="44"/>
      <c r="T75" s="44"/>
    </row>
    <row r="76" spans="2:20" x14ac:dyDescent="0.25">
      <c r="B76" s="44"/>
      <c r="C76" s="45"/>
      <c r="D76" s="45"/>
      <c r="G76" s="46"/>
      <c r="H76" s="45"/>
      <c r="I76" s="44"/>
      <c r="T76" s="44"/>
    </row>
    <row r="77" spans="2:20" x14ac:dyDescent="0.25">
      <c r="B77" s="44"/>
      <c r="C77" s="45"/>
      <c r="D77" s="45"/>
      <c r="G77" s="46"/>
      <c r="H77" s="45"/>
      <c r="I77" s="54"/>
      <c r="T77" s="44"/>
    </row>
    <row r="78" spans="2:20" x14ac:dyDescent="0.25">
      <c r="B78" s="44"/>
      <c r="C78" s="45"/>
      <c r="D78" s="45"/>
      <c r="G78" s="46"/>
      <c r="H78" s="45"/>
      <c r="I78" s="44"/>
      <c r="T78" s="44"/>
    </row>
    <row r="79" spans="2:20" x14ac:dyDescent="0.25">
      <c r="B79" s="44"/>
      <c r="C79" s="45"/>
      <c r="D79" s="45"/>
      <c r="G79" s="46"/>
      <c r="H79" s="45"/>
      <c r="I79" s="54"/>
      <c r="T79" s="44"/>
    </row>
    <row r="80" spans="2:20" x14ac:dyDescent="0.25">
      <c r="B80" s="44"/>
      <c r="C80" s="45"/>
      <c r="D80" s="45"/>
      <c r="G80" s="46"/>
      <c r="H80" s="45"/>
      <c r="I80" s="44"/>
      <c r="T80" s="44"/>
    </row>
    <row r="81" spans="2:20" x14ac:dyDescent="0.25">
      <c r="B81" s="44"/>
      <c r="C81" s="45"/>
      <c r="D81" s="45"/>
      <c r="G81" s="46"/>
      <c r="H81" s="45"/>
      <c r="I81" s="44"/>
      <c r="T81" s="44"/>
    </row>
    <row r="82" spans="2:20" x14ac:dyDescent="0.25">
      <c r="B82" s="44"/>
      <c r="C82" s="45"/>
      <c r="D82" s="45"/>
      <c r="G82" s="46"/>
      <c r="H82" s="45"/>
      <c r="I82" s="44"/>
      <c r="T82" s="44"/>
    </row>
    <row r="83" spans="2:20" x14ac:dyDescent="0.25">
      <c r="B83" s="44"/>
      <c r="C83" s="45"/>
      <c r="D83" s="45"/>
      <c r="G83" s="46"/>
      <c r="H83" s="45"/>
      <c r="I83" s="55"/>
      <c r="T83" s="44"/>
    </row>
    <row r="84" spans="2:20" x14ac:dyDescent="0.25">
      <c r="B84" s="44"/>
      <c r="C84" s="45"/>
      <c r="D84" s="45"/>
      <c r="G84" s="46"/>
      <c r="H84" s="45"/>
      <c r="I84" s="55"/>
      <c r="T84" s="44"/>
    </row>
    <row r="85" spans="2:20" x14ac:dyDescent="0.25">
      <c r="B85" s="44"/>
      <c r="C85" s="45"/>
      <c r="D85" s="45"/>
      <c r="G85" s="46"/>
      <c r="H85" s="45"/>
      <c r="I85" s="55"/>
      <c r="T85" s="44"/>
    </row>
    <row r="86" spans="2:20" x14ac:dyDescent="0.25">
      <c r="B86" s="44"/>
      <c r="C86" s="45"/>
      <c r="D86" s="45"/>
      <c r="G86" s="46"/>
      <c r="H86" s="45"/>
      <c r="I86" s="55"/>
      <c r="T86" s="44"/>
    </row>
    <row r="87" spans="2:20" x14ac:dyDescent="0.25">
      <c r="B87" s="44"/>
      <c r="C87" s="45"/>
      <c r="D87" s="45"/>
      <c r="G87" s="46"/>
      <c r="H87" s="45"/>
      <c r="I87" s="55"/>
      <c r="T87" s="44"/>
    </row>
    <row r="88" spans="2:20" x14ac:dyDescent="0.25">
      <c r="B88" s="44"/>
      <c r="C88" s="45"/>
      <c r="D88" s="45"/>
      <c r="G88" s="46"/>
      <c r="H88" s="45"/>
      <c r="I88" s="55"/>
      <c r="T88" s="44"/>
    </row>
    <row r="89" spans="2:20" x14ac:dyDescent="0.25">
      <c r="B89" s="44"/>
      <c r="C89" s="45"/>
      <c r="D89" s="45"/>
      <c r="G89" s="46"/>
      <c r="H89" s="45"/>
      <c r="I89" s="54"/>
      <c r="T89" s="44"/>
    </row>
    <row r="90" spans="2:20" x14ac:dyDescent="0.25">
      <c r="B90" s="44"/>
      <c r="C90" s="45"/>
      <c r="D90" s="45"/>
      <c r="G90" s="46"/>
      <c r="H90" s="45"/>
      <c r="I90" s="44"/>
      <c r="T90" s="44"/>
    </row>
    <row r="91" spans="2:20" x14ac:dyDescent="0.25">
      <c r="B91" s="44"/>
      <c r="C91" s="45"/>
      <c r="D91" s="45"/>
      <c r="G91" s="46"/>
      <c r="H91" s="45"/>
      <c r="I91" s="54"/>
      <c r="T91" s="44"/>
    </row>
    <row r="92" spans="2:20" x14ac:dyDescent="0.25">
      <c r="B92" s="44"/>
      <c r="C92" s="45"/>
      <c r="D92" s="45"/>
      <c r="G92" s="46"/>
      <c r="H92" s="45"/>
      <c r="I92" s="54"/>
      <c r="T92" s="44"/>
    </row>
    <row r="93" spans="2:20" x14ac:dyDescent="0.25">
      <c r="B93" s="44"/>
      <c r="C93" s="45"/>
      <c r="D93" s="45"/>
      <c r="G93" s="46"/>
      <c r="H93" s="45"/>
      <c r="I93" s="44"/>
      <c r="T93" s="44"/>
    </row>
    <row r="94" spans="2:20" x14ac:dyDescent="0.25">
      <c r="B94" s="44"/>
      <c r="C94" s="45"/>
      <c r="D94" s="45"/>
      <c r="G94" s="46"/>
      <c r="H94" s="45"/>
      <c r="I94" s="44"/>
      <c r="T94" s="44"/>
    </row>
    <row r="95" spans="2:20" x14ac:dyDescent="0.25">
      <c r="B95" s="44"/>
      <c r="C95" s="45"/>
      <c r="D95" s="45"/>
      <c r="G95" s="46"/>
      <c r="H95" s="45"/>
      <c r="I95" s="56"/>
      <c r="T95" s="44"/>
    </row>
    <row r="96" spans="2:20" x14ac:dyDescent="0.25">
      <c r="B96" s="44"/>
      <c r="C96" s="45"/>
      <c r="D96" s="45"/>
      <c r="G96" s="46"/>
      <c r="H96" s="45"/>
      <c r="I96" s="54"/>
      <c r="T96" s="44"/>
    </row>
    <row r="97" spans="2:20" x14ac:dyDescent="0.25">
      <c r="B97" s="44"/>
      <c r="C97" s="45"/>
      <c r="D97" s="45"/>
      <c r="G97" s="46"/>
      <c r="H97" s="45"/>
      <c r="I97" s="44"/>
      <c r="T97" s="44"/>
    </row>
    <row r="98" spans="2:20" x14ac:dyDescent="0.25">
      <c r="B98" s="44"/>
      <c r="C98" s="45"/>
      <c r="D98" s="45"/>
      <c r="G98" s="46"/>
      <c r="H98" s="45"/>
      <c r="I98" s="44"/>
      <c r="T98" s="44"/>
    </row>
    <row r="99" spans="2:20" x14ac:dyDescent="0.25">
      <c r="B99" s="44"/>
      <c r="C99" s="45"/>
      <c r="D99" s="45"/>
      <c r="G99" s="46"/>
      <c r="H99" s="45"/>
      <c r="I99" s="44"/>
      <c r="T99" s="44"/>
    </row>
    <row r="100" spans="2:20" x14ac:dyDescent="0.25">
      <c r="B100" s="44"/>
      <c r="C100" s="45"/>
      <c r="D100" s="45"/>
      <c r="G100" s="46"/>
      <c r="H100" s="45"/>
      <c r="I100" s="44"/>
      <c r="T100" s="44"/>
    </row>
    <row r="101" spans="2:20" x14ac:dyDescent="0.25">
      <c r="B101" s="44"/>
      <c r="C101" s="45"/>
      <c r="D101" s="45"/>
      <c r="G101" s="46"/>
      <c r="H101" s="45"/>
      <c r="I101" s="44"/>
      <c r="T101" s="44"/>
    </row>
    <row r="102" spans="2:20" x14ac:dyDescent="0.25">
      <c r="B102" s="44"/>
      <c r="C102" s="45"/>
      <c r="D102" s="45"/>
      <c r="G102" s="46"/>
      <c r="H102" s="45"/>
      <c r="I102" s="44"/>
      <c r="T102" s="44"/>
    </row>
  </sheetData>
  <autoFilter ref="A2:T50"/>
  <mergeCells count="66">
    <mergeCell ref="B3:B5"/>
    <mergeCell ref="A3:A5"/>
    <mergeCell ref="A1:A2"/>
    <mergeCell ref="B1:B2"/>
    <mergeCell ref="C1:C2"/>
    <mergeCell ref="D1:D2"/>
    <mergeCell ref="E1:E2"/>
    <mergeCell ref="F1:F2"/>
    <mergeCell ref="I30:I31"/>
    <mergeCell ref="D30:D31"/>
    <mergeCell ref="E30:E31"/>
    <mergeCell ref="D19:D27"/>
    <mergeCell ref="G19:G27"/>
    <mergeCell ref="H19:H27"/>
    <mergeCell ref="E3:E5"/>
    <mergeCell ref="D3:D5"/>
    <mergeCell ref="T1:T2"/>
    <mergeCell ref="G1:G2"/>
    <mergeCell ref="H1:H2"/>
    <mergeCell ref="I1:I2"/>
    <mergeCell ref="J1:Q1"/>
    <mergeCell ref="R1:R2"/>
    <mergeCell ref="S1:S2"/>
    <mergeCell ref="E64:I64"/>
    <mergeCell ref="E65:I65"/>
    <mergeCell ref="E59:I59"/>
    <mergeCell ref="E57:I57"/>
    <mergeCell ref="E54:I54"/>
    <mergeCell ref="E61:I61"/>
    <mergeCell ref="E62:I62"/>
    <mergeCell ref="E63:I63"/>
    <mergeCell ref="E55:I55"/>
    <mergeCell ref="E56:I56"/>
    <mergeCell ref="E58:I58"/>
    <mergeCell ref="G41:G50"/>
    <mergeCell ref="H41:H50"/>
    <mergeCell ref="I41:I50"/>
    <mergeCell ref="A9:A12"/>
    <mergeCell ref="E9:E12"/>
    <mergeCell ref="I13:I18"/>
    <mergeCell ref="A41:A50"/>
    <mergeCell ref="B41:B50"/>
    <mergeCell ref="C41:C50"/>
    <mergeCell ref="A30:A31"/>
    <mergeCell ref="B30:B31"/>
    <mergeCell ref="C30:C31"/>
    <mergeCell ref="D41:D50"/>
    <mergeCell ref="A19:A27"/>
    <mergeCell ref="B19:B27"/>
    <mergeCell ref="C19:C27"/>
    <mergeCell ref="I3:I5"/>
    <mergeCell ref="I6:I8"/>
    <mergeCell ref="A13:A18"/>
    <mergeCell ref="B13:B18"/>
    <mergeCell ref="C13:C18"/>
    <mergeCell ref="D13:D18"/>
    <mergeCell ref="E13:E18"/>
    <mergeCell ref="B6:B8"/>
    <mergeCell ref="A6:A8"/>
    <mergeCell ref="E6:E8"/>
    <mergeCell ref="D6:D8"/>
    <mergeCell ref="C6:C8"/>
    <mergeCell ref="D9:D12"/>
    <mergeCell ref="C9:C12"/>
    <mergeCell ref="B9:B12"/>
    <mergeCell ref="C3:C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AGRICULTURA Y PESCA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REGALIAS</dc:creator>
  <cp:lastModifiedBy>GIGLIOLA CORPUS</cp:lastModifiedBy>
  <dcterms:created xsi:type="dcterms:W3CDTF">2020-09-14T15:33:32Z</dcterms:created>
  <dcterms:modified xsi:type="dcterms:W3CDTF">2021-02-01T21:06:05Z</dcterms:modified>
</cp:coreProperties>
</file>