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0490" windowHeight="7755"/>
  </bookViews>
  <sheets>
    <sheet name="PLAN DE ACCION 2021" sheetId="6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R3" i="6" l="1"/>
  <c r="R5" i="6"/>
  <c r="R8" i="6"/>
  <c r="R9" i="6"/>
  <c r="R10" i="6"/>
  <c r="R11" i="6"/>
  <c r="R12" i="6"/>
  <c r="R13" i="6"/>
  <c r="R14" i="6"/>
  <c r="R15" i="6"/>
  <c r="R25" i="6"/>
  <c r="R26" i="6"/>
  <c r="R27" i="6"/>
  <c r="R28" i="6"/>
  <c r="R29" i="6"/>
  <c r="R30" i="6"/>
  <c r="R31" i="6"/>
  <c r="R33" i="6"/>
  <c r="R34" i="6"/>
  <c r="R35" i="6"/>
  <c r="R36" i="6"/>
  <c r="R37" i="6"/>
  <c r="R38" i="6"/>
  <c r="R39" i="6"/>
  <c r="R41" i="6"/>
  <c r="R42" i="6"/>
  <c r="R43" i="6"/>
  <c r="R44" i="6"/>
  <c r="I32" i="6"/>
  <c r="R32" i="6"/>
  <c r="I18" i="6"/>
  <c r="R16" i="6"/>
  <c r="I24" i="6"/>
  <c r="I40" i="6"/>
  <c r="R40" i="6"/>
</calcChain>
</file>

<file path=xl/sharedStrings.xml><?xml version="1.0" encoding="utf-8"?>
<sst xmlns="http://schemas.openxmlformats.org/spreadsheetml/2006/main" count="288" uniqueCount="107">
  <si>
    <t>Programa</t>
  </si>
  <si>
    <t>Recursos</t>
  </si>
  <si>
    <t>RP</t>
  </si>
  <si>
    <t>SGP</t>
  </si>
  <si>
    <t>Cofinanciación</t>
  </si>
  <si>
    <t>SGR</t>
  </si>
  <si>
    <t>Créditos</t>
  </si>
  <si>
    <t>Otros</t>
  </si>
  <si>
    <t>Fuentes</t>
  </si>
  <si>
    <t>TOTAL</t>
  </si>
  <si>
    <t>Termina</t>
  </si>
  <si>
    <t>Fecha estimada de Inicio</t>
  </si>
  <si>
    <t>Modalidad de Selección</t>
  </si>
  <si>
    <t>DIRECTA</t>
  </si>
  <si>
    <t xml:space="preserve">DIRECTA </t>
  </si>
  <si>
    <t xml:space="preserve">Tipo Contrato </t>
  </si>
  <si>
    <t>Eje/Dimensión</t>
  </si>
  <si>
    <t>Política</t>
  </si>
  <si>
    <t>Indicador de Producto</t>
  </si>
  <si>
    <t>Meta Producto cuatrenio</t>
  </si>
  <si>
    <t xml:space="preserve">Un nuevo comienzo 
con mejores condiciones
</t>
  </si>
  <si>
    <t xml:space="preserve">Infraestructura fisica que dinamiza el desarrollo económico
</t>
  </si>
  <si>
    <t xml:space="preserve">Mejoramiento integral de barrios,  centros poblados y equipamiento público
</t>
  </si>
  <si>
    <t>Zonas verdes con mantenimiento</t>
  </si>
  <si>
    <t xml:space="preserve">Zonas verdes construidas </t>
  </si>
  <si>
    <t>Servicios públicos para todos</t>
  </si>
  <si>
    <t>Número de nuevos usuarios conectados a la red de servicios de acueducto</t>
  </si>
  <si>
    <t>Numero Plantas de tratamiento de agua potable construidas (desalinizadoras)</t>
  </si>
  <si>
    <t xml:space="preserve">Número de Conexiones domiciliarias optimizadas </t>
  </si>
  <si>
    <t>Personas beneficiadas con acceso al servicio de agua</t>
  </si>
  <si>
    <t>PTAR construida y/o sistema alternativo construido</t>
  </si>
  <si>
    <t>PSMV revisado y ajustado</t>
  </si>
  <si>
    <t>Número de nuevos usuarios conectados a la red de servicio de alcantarillado</t>
  </si>
  <si>
    <t>Cobertura de alumbrado público</t>
  </si>
  <si>
    <t>Numero de servicios públicos atendidos</t>
  </si>
  <si>
    <t>Redes de distribución de gas combustible construidas</t>
  </si>
  <si>
    <t>Sistema de generación de energías alternativas construido</t>
  </si>
  <si>
    <t>PGIRS actualizado, implementado y con  seguimiento</t>
  </si>
  <si>
    <t>Desarrollo sostenible y ambiental para conservar nuestra riqueza</t>
  </si>
  <si>
    <t xml:space="preserve">Conservación y preservación de nuestro ambiente natural
</t>
  </si>
  <si>
    <t>Áreas de ecosistemas estratégicos internos intervenidas</t>
  </si>
  <si>
    <t>Áreas de ecosistemas estratégicos marinos/costeros intervenidos</t>
  </si>
  <si>
    <t xml:space="preserve">Numero de playas recuperadas             </t>
  </si>
  <si>
    <t>Playas con estudio actualizado y licenciamiento ambiental</t>
  </si>
  <si>
    <t>Planes, políticas y/o programas ambientales implementados o formulados</t>
  </si>
  <si>
    <t>Proyectos de reconversión productiva, producción limpia implementados</t>
  </si>
  <si>
    <t xml:space="preserve">Uso responsable y sustentable de nuestros ecosistemas
</t>
  </si>
  <si>
    <t xml:space="preserve">Proyectos apoyados </t>
  </si>
  <si>
    <t>Alianzas estratégicas ambientales realizadas</t>
  </si>
  <si>
    <t>Acciones de control y vigilancia de las actividades ambientales realizadas</t>
  </si>
  <si>
    <t>Número  de Cementerios ampliados</t>
  </si>
  <si>
    <t>Número Cementerios construidos</t>
  </si>
  <si>
    <t>Número  de Cementerios remodelados</t>
  </si>
  <si>
    <t>Protección Animal</t>
  </si>
  <si>
    <t xml:space="preserve">Campañas
Realizadas
</t>
  </si>
  <si>
    <t>Red institucional creada y operando</t>
  </si>
  <si>
    <t>Centros de bienestar animal creados, dotados y en funcionamiento</t>
  </si>
  <si>
    <t>Caninos y felinos esterilizados</t>
  </si>
  <si>
    <t>ACTIVIDAD 2021</t>
  </si>
  <si>
    <t>Valor Esperado 2021</t>
  </si>
  <si>
    <t>Evacuación de residuos</t>
  </si>
  <si>
    <t xml:space="preserve">Recuperación de ecosistemas Subacuáticos 2021
</t>
  </si>
  <si>
    <t xml:space="preserve"> Campañas para promover la tenencia responsable </t>
  </si>
  <si>
    <t xml:space="preserve"> Campañas comunicativas para fomentar la denuncia sobre maltrato anima </t>
  </si>
  <si>
    <t xml:space="preserve">Operación Cementerio Harmony Hall Hill
</t>
  </si>
  <si>
    <t xml:space="preserve">Mantenimiento de cementerios: Barrack Sound Bay Cove Zigle
</t>
  </si>
  <si>
    <t xml:space="preserve">Estudios y diseños  cementerio Raizal: Consultoría Estudios y diseños  cementerio Raizal
</t>
  </si>
  <si>
    <t xml:space="preserve">Estudios y diseños
</t>
  </si>
  <si>
    <t>PROYECTO MGA / BANCO DE PROYECTOS</t>
  </si>
  <si>
    <t>Mejoramiento, construcción y ampliación de los sistemas de servicios públicos en el departamento de San Andrés</t>
  </si>
  <si>
    <t xml:space="preserve">Desarrollo de acciones sostenibles por un nuevo comienzo en el archipiélago de San Andrés y Providencia
</t>
  </si>
  <si>
    <t xml:space="preserve">Estudio, diseño e implementación de sistema de recuperación de playas 
</t>
  </si>
  <si>
    <t>construcción, ampliación, adecuación y embellecimiento de los cementerios de San Andrés.</t>
  </si>
  <si>
    <t xml:space="preserve">construcción, ampliación, adecuación y embellecimiento de los cementerios de San Andrés.
</t>
  </si>
  <si>
    <t>Actualización PGIRS</t>
  </si>
  <si>
    <t xml:space="preserve">Adquisición Equipos, vehículos y maquinarias: Bascula, trituradora vidrio y llantas,  Trimoto/minitruck, contenedores, camión, hidrolavadora, compactadora, Carpas,  flat rack adecuación Punto Verde 
</t>
  </si>
  <si>
    <t xml:space="preserve">Programa piloto de reciclaje  para promover cambios de cultura ciudadana. </t>
  </si>
  <si>
    <t xml:space="preserve">Punto ecológico para educar en separación de residuos </t>
  </si>
  <si>
    <t xml:space="preserve">Implementar y Desarrollar acciones de restauración, rehabilitación, y/o reforestación para la protección y recuperación de la biodiversidad y servicios eco sistémicos de las áreas protegidas, monitoreos hidrobiológicos, físico químico para la protección de ecosistemas estratégicos, control, vigilancia y sensibilización  para la protección ecosistemas estratégicos manglares (old point, bahia hooker,  y humedales Old Point, Cocoplum, Humedal de Zotas y Natania, elaboración e implementación de medidas de protección y conservación, cercas vivas y corredores biológicos. 
</t>
  </si>
  <si>
    <t>PDA</t>
  </si>
  <si>
    <t>MINIMA</t>
  </si>
  <si>
    <t>LIC - COSO</t>
  </si>
  <si>
    <t xml:space="preserve"> INTERADMINISTRATIVO</t>
  </si>
  <si>
    <t>INTERADMINISTRATIVO</t>
  </si>
  <si>
    <t>LICITACION</t>
  </si>
  <si>
    <t>PRESTACION DE SERVICIOS</t>
  </si>
  <si>
    <t>SELECCIÓN ABREVIADA</t>
  </si>
  <si>
    <t>INTERADMINISTRATIVO 
PRESTACION DE SERVICIOS</t>
  </si>
  <si>
    <t>INTERADMINISTRATIVOS</t>
  </si>
  <si>
    <t>Fortalecimiento para un archipielago mas sostenible</t>
  </si>
  <si>
    <t>Mejoramiento de la Prestación de los Servicios Públicos en el Departamento de San Andrés, Isla Caribe</t>
  </si>
  <si>
    <t>Diseño y Construcción, Adecuación, Ampliación, Ornato y Embellecimiento de Cementerios San Andrés, Caribe</t>
  </si>
  <si>
    <t>Logistica, insumos, materiales, gasolina, viaticos</t>
  </si>
  <si>
    <t>interventoria RSU</t>
  </si>
  <si>
    <t xml:space="preserve">Mano de obra (personal)
</t>
  </si>
  <si>
    <t>Consultoria punto verde</t>
  </si>
  <si>
    <t xml:space="preserve">Recuperación de Humedal Nueva guinea, Caverna Natania, Manglar Bahía Hooker, Old Point, Tom Hooker.
Implementar y Desarrollar acciones de restauración, rehabilitación, y/o reforestación para la protección y recuperación de la biodiversidad y servicios eco sistémicos de las áreas protegidas, monitoreos hidrobiológicos, físico químico para la protección de ecosistemas estratégicos, control, vigilancia y sensibilización  para la protección ecosistemas estratégicos manglares (old point, bahia hooker,  y humedales Old Point, Cocoplum, Humedal de Zotas y Natania, elaboración e implementación de medidas de protección y conservación, cercas vivas y corredores biológicos. 
</t>
  </si>
  <si>
    <t xml:space="preserve">Acueducto  en Zona rural (Elsy Bar, Tom Hooker, Loma)
</t>
  </si>
  <si>
    <t xml:space="preserve"> </t>
  </si>
  <si>
    <t xml:space="preserve">Implementación: Política Publica Ambiental. PIGA. SEDAM. 
</t>
  </si>
  <si>
    <t>PERSONAL AMBIENTE</t>
  </si>
  <si>
    <t xml:space="preserve">Mano de Obra (personal cementerio)
</t>
  </si>
  <si>
    <t xml:space="preserve">Mejoramiento, construcción y ampliación de los sistemas de servicios públicos en el departamento de San Andrés </t>
  </si>
  <si>
    <t>Mano de Obra (personal ambiente)
Fortalecimientos del sistema de control y vigilancia Ambiental del Departamento Archipiélago, a través de la creación de grupo de Agentes verdes,   incluye contratación del personal calificado (15) y no calificado (10) capacitación etc..</t>
  </si>
  <si>
    <t>SGP DEPTO/MUNICIPIO</t>
  </si>
  <si>
    <t>SGP - LIBRE</t>
  </si>
  <si>
    <t>PROPIOS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</si>
</sst>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2" formatCode="_-&quot;$&quot;\ * #,##0_-;\-&quot;$&quot;\ * #,##0_-;_-&quot;$&quot;\ * &quot;-&quot;_-;_-@_-"/>
    <numFmt numFmtId="164" formatCode="_(* #,##0.00_);_(* \(#,##0.00\);_(* &quot;-&quot;??_);_(@_)"/>
    <numFmt numFmtId="165" formatCode="_-&quot;$&quot;* #,##0.00_-;\-&quot;$&quot;* #,##0.00_-;_-&quot;$&quot;* &quot;-&quot;??_-;_-@_-"/>
    <numFmt numFmtId="168" formatCode="_(* #,##0_);_(* \(#,##0\);_(* &quot;-&quot;??_);_(@_)"/>
    <numFmt numFmtId="169" formatCode="_(* #,##0.0000_);_(* \(#,##0.0000\);_(* &quot;-&quot;??_);_(@_)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42" fontId="1" fillId="0" borderId="0" applyFont="0" applyFill="0" applyBorder="0" applyAlignment="0" applyProtection="0"/>
    <xf numFmtId="165" fontId="1" fillId="0" borderId="0" applyFont="0" applyFill="0" applyBorder="0" applyAlignment="0" applyProtection="0"/>
  </cellStyleXfs>
  <cellXfs count="57">
    <xf numFmtId="0" fontId="0" fillId="0" borderId="0" xfId="0"/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165" fontId="5" fillId="0" borderId="1" xfId="2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165" fontId="4" fillId="2" borderId="1" xfId="2" applyFont="1" applyFill="1" applyBorder="1" applyAlignment="1">
      <alignment horizontal="center" vertical="center" wrapText="1"/>
    </xf>
    <xf numFmtId="42" fontId="4" fillId="2" borderId="1" xfId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9" fontId="6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0" xfId="0" applyFont="1" applyBorder="1"/>
    <xf numFmtId="0" fontId="3" fillId="0" borderId="0" xfId="0" applyFont="1" applyFill="1" applyBorder="1"/>
    <xf numFmtId="0" fontId="3" fillId="0" borderId="0" xfId="0" applyFont="1" applyBorder="1" applyAlignment="1">
      <alignment horizontal="center"/>
    </xf>
    <xf numFmtId="0" fontId="5" fillId="2" borderId="1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165" fontId="3" fillId="0" borderId="1" xfId="2" applyFont="1" applyFill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164" fontId="3" fillId="0" borderId="1" xfId="0" applyNumberFormat="1" applyFont="1" applyBorder="1" applyAlignment="1">
      <alignment horizontal="left" vertical="center"/>
    </xf>
    <xf numFmtId="14" fontId="3" fillId="0" borderId="1" xfId="0" applyNumberFormat="1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1" xfId="0" applyNumberFormat="1" applyFont="1" applyBorder="1" applyAlignment="1">
      <alignment horizontal="left" vertical="center"/>
    </xf>
    <xf numFmtId="42" fontId="3" fillId="0" borderId="1" xfId="1" applyFont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2" borderId="4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165" fontId="3" fillId="0" borderId="1" xfId="2" applyFont="1" applyFill="1" applyBorder="1" applyAlignment="1">
      <alignment horizontal="left" vertical="center"/>
    </xf>
    <xf numFmtId="165" fontId="3" fillId="0" borderId="1" xfId="2" applyFont="1" applyFill="1" applyBorder="1" applyAlignment="1">
      <alignment horizontal="left" vertical="center" wrapText="1"/>
    </xf>
    <xf numFmtId="0" fontId="3" fillId="0" borderId="0" xfId="0" applyFont="1" applyBorder="1" applyAlignment="1">
      <alignment wrapText="1"/>
    </xf>
    <xf numFmtId="168" fontId="3" fillId="0" borderId="2" xfId="0" applyNumberFormat="1" applyFont="1" applyBorder="1" applyAlignment="1">
      <alignment horizontal="left" vertical="center"/>
    </xf>
    <xf numFmtId="168" fontId="3" fillId="0" borderId="3" xfId="0" applyNumberFormat="1" applyFont="1" applyBorder="1" applyAlignment="1">
      <alignment horizontal="left" vertical="center"/>
    </xf>
    <xf numFmtId="168" fontId="3" fillId="0" borderId="4" xfId="0" applyNumberFormat="1" applyFont="1" applyBorder="1" applyAlignment="1">
      <alignment horizontal="left" vertical="center"/>
    </xf>
    <xf numFmtId="168" fontId="3" fillId="0" borderId="1" xfId="0" applyNumberFormat="1" applyFont="1" applyBorder="1" applyAlignment="1">
      <alignment horizontal="left" vertical="center"/>
    </xf>
    <xf numFmtId="169" fontId="3" fillId="0" borderId="1" xfId="0" applyNumberFormat="1" applyFont="1" applyBorder="1" applyAlignment="1">
      <alignment horizontal="left" vertical="center"/>
    </xf>
  </cellXfs>
  <cellStyles count="3">
    <cellStyle name="Moneda" xfId="2" builtinId="4"/>
    <cellStyle name="Moneda [0]" xfId="1" builtinId="7"/>
    <cellStyle name="Normal" xfId="0" builtinId="0"/>
  </cellStyles>
  <dxfs count="0"/>
  <tableStyles count="0" defaultTableStyle="TableStyleMedium2" defaultPivotStyle="PivotStyleLight16"/>
  <colors>
    <mruColors>
      <color rgb="FFCCFF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tabSelected="1" topLeftCell="E38" zoomScale="80" zoomScaleNormal="80" workbookViewId="0">
      <selection activeCell="S44" sqref="S44:T44"/>
    </sheetView>
  </sheetViews>
  <sheetFormatPr baseColWidth="10" defaultColWidth="10.85546875" defaultRowHeight="12.75" x14ac:dyDescent="0.2"/>
  <cols>
    <col min="1" max="1" width="10.85546875" style="23"/>
    <col min="2" max="3" width="10.85546875" style="23" customWidth="1"/>
    <col min="4" max="4" width="10.85546875" style="23"/>
    <col min="5" max="6" width="10.85546875" style="25"/>
    <col min="7" max="7" width="27.140625" style="23" customWidth="1"/>
    <col min="8" max="8" width="29.85546875" style="23" customWidth="1"/>
    <col min="9" max="9" width="20.7109375" style="24" customWidth="1"/>
    <col min="10" max="10" width="17.42578125" style="23" customWidth="1"/>
    <col min="11" max="14" width="10.85546875" style="23" customWidth="1"/>
    <col min="15" max="15" width="17.140625" style="51" customWidth="1"/>
    <col min="16" max="17" width="10.85546875" style="23" hidden="1" customWidth="1"/>
    <col min="18" max="18" width="19" style="23" customWidth="1"/>
    <col min="19" max="20" width="10.85546875" style="23" customWidth="1"/>
    <col min="21" max="16384" width="10.85546875" style="23"/>
  </cols>
  <sheetData>
    <row r="1" spans="1:20" s="27" customFormat="1" x14ac:dyDescent="0.25">
      <c r="A1" s="2" t="s">
        <v>16</v>
      </c>
      <c r="B1" s="2" t="s">
        <v>17</v>
      </c>
      <c r="C1" s="26" t="s">
        <v>0</v>
      </c>
      <c r="D1" s="26" t="s">
        <v>18</v>
      </c>
      <c r="E1" s="26" t="s">
        <v>19</v>
      </c>
      <c r="F1" s="2" t="s">
        <v>59</v>
      </c>
      <c r="G1" s="2" t="s">
        <v>68</v>
      </c>
      <c r="H1" s="2" t="s">
        <v>58</v>
      </c>
      <c r="I1" s="1" t="s">
        <v>1</v>
      </c>
      <c r="J1" s="1"/>
      <c r="K1" s="1"/>
      <c r="L1" s="1"/>
      <c r="M1" s="1"/>
      <c r="N1" s="1"/>
      <c r="O1" s="1"/>
      <c r="P1" s="1"/>
      <c r="Q1" s="1"/>
      <c r="R1" s="1"/>
      <c r="S1" s="2" t="s">
        <v>11</v>
      </c>
      <c r="T1" s="2" t="s">
        <v>10</v>
      </c>
    </row>
    <row r="2" spans="1:20" s="27" customFormat="1" ht="25.5" x14ac:dyDescent="0.25">
      <c r="A2" s="2"/>
      <c r="B2" s="2"/>
      <c r="C2" s="26"/>
      <c r="D2" s="26"/>
      <c r="E2" s="26"/>
      <c r="F2" s="2"/>
      <c r="G2" s="2"/>
      <c r="H2" s="2"/>
      <c r="I2" s="3" t="s">
        <v>2</v>
      </c>
      <c r="J2" s="4" t="s">
        <v>3</v>
      </c>
      <c r="K2" s="4" t="s">
        <v>4</v>
      </c>
      <c r="L2" s="4" t="s">
        <v>5</v>
      </c>
      <c r="M2" s="4" t="s">
        <v>6</v>
      </c>
      <c r="N2" s="5" t="s">
        <v>7</v>
      </c>
      <c r="O2" s="5" t="s">
        <v>8</v>
      </c>
      <c r="P2" s="5" t="s">
        <v>15</v>
      </c>
      <c r="Q2" s="6" t="s">
        <v>12</v>
      </c>
      <c r="R2" s="7" t="s">
        <v>9</v>
      </c>
      <c r="S2" s="2"/>
      <c r="T2" s="2"/>
    </row>
    <row r="3" spans="1:20" s="36" customFormat="1" ht="102" hidden="1" x14ac:dyDescent="0.25">
      <c r="A3" s="10" t="s">
        <v>20</v>
      </c>
      <c r="B3" s="10" t="s">
        <v>21</v>
      </c>
      <c r="C3" s="10" t="s">
        <v>22</v>
      </c>
      <c r="D3" s="10" t="s">
        <v>23</v>
      </c>
      <c r="E3" s="8">
        <v>3</v>
      </c>
      <c r="F3" s="9">
        <v>1</v>
      </c>
      <c r="G3" s="10" t="s">
        <v>69</v>
      </c>
      <c r="H3" s="31"/>
      <c r="I3" s="32"/>
      <c r="J3" s="33"/>
      <c r="K3" s="33"/>
      <c r="L3" s="33"/>
      <c r="M3" s="33"/>
      <c r="N3" s="33"/>
      <c r="O3" s="44" t="s">
        <v>106</v>
      </c>
      <c r="P3" s="33"/>
      <c r="Q3" s="33"/>
      <c r="R3" s="34">
        <f>I3+J3+K3+L3+M3+N3</f>
        <v>0</v>
      </c>
      <c r="S3" s="35"/>
      <c r="T3" s="35"/>
    </row>
    <row r="4" spans="1:20" s="36" customFormat="1" ht="102" hidden="1" x14ac:dyDescent="0.25">
      <c r="A4" s="10" t="s">
        <v>20</v>
      </c>
      <c r="B4" s="10" t="s">
        <v>21</v>
      </c>
      <c r="C4" s="10" t="s">
        <v>22</v>
      </c>
      <c r="D4" s="10" t="s">
        <v>24</v>
      </c>
      <c r="E4" s="8">
        <v>8</v>
      </c>
      <c r="F4" s="11"/>
      <c r="G4" s="10" t="s">
        <v>69</v>
      </c>
      <c r="H4" s="31"/>
      <c r="I4" s="32" t="s">
        <v>98</v>
      </c>
      <c r="J4" s="33"/>
      <c r="K4" s="33"/>
      <c r="L4" s="33"/>
      <c r="M4" s="33"/>
      <c r="N4" s="33"/>
      <c r="O4" s="44" t="s">
        <v>106</v>
      </c>
      <c r="P4" s="33"/>
      <c r="Q4" s="33"/>
      <c r="R4" s="37"/>
      <c r="S4" s="33"/>
      <c r="T4" s="35"/>
    </row>
    <row r="5" spans="1:20" s="36" customFormat="1" ht="89.25" x14ac:dyDescent="0.25">
      <c r="A5" s="10" t="s">
        <v>20</v>
      </c>
      <c r="B5" s="10" t="s">
        <v>21</v>
      </c>
      <c r="C5" s="10" t="s">
        <v>25</v>
      </c>
      <c r="D5" s="10" t="s">
        <v>26</v>
      </c>
      <c r="E5" s="12">
        <v>13522</v>
      </c>
      <c r="F5" s="18">
        <v>633</v>
      </c>
      <c r="G5" s="10" t="s">
        <v>90</v>
      </c>
      <c r="H5" s="33" t="s">
        <v>79</v>
      </c>
      <c r="I5" s="32"/>
      <c r="J5" s="38">
        <v>3212000000</v>
      </c>
      <c r="K5" s="33"/>
      <c r="L5" s="33"/>
      <c r="M5" s="33"/>
      <c r="N5" s="33"/>
      <c r="O5" s="44" t="s">
        <v>104</v>
      </c>
      <c r="P5" s="33" t="s">
        <v>79</v>
      </c>
      <c r="Q5" s="33"/>
      <c r="R5" s="52">
        <f t="shared" ref="R5:R44" si="0">I5+J5+K5+L5+M5+N5</f>
        <v>3212000000</v>
      </c>
      <c r="S5" s="35">
        <v>44197</v>
      </c>
      <c r="T5" s="35">
        <v>44542</v>
      </c>
    </row>
    <row r="6" spans="1:20" s="36" customFormat="1" ht="102" x14ac:dyDescent="0.25">
      <c r="A6" s="10" t="s">
        <v>20</v>
      </c>
      <c r="B6" s="10" t="s">
        <v>21</v>
      </c>
      <c r="C6" s="10" t="s">
        <v>25</v>
      </c>
      <c r="D6" s="10" t="s">
        <v>27</v>
      </c>
      <c r="E6" s="12">
        <v>4</v>
      </c>
      <c r="F6" s="18">
        <v>1</v>
      </c>
      <c r="G6" s="10" t="s">
        <v>90</v>
      </c>
      <c r="H6" s="33" t="s">
        <v>79</v>
      </c>
      <c r="I6" s="32"/>
      <c r="J6" s="38"/>
      <c r="K6" s="33"/>
      <c r="L6" s="33"/>
      <c r="M6" s="33"/>
      <c r="N6" s="33"/>
      <c r="O6" s="44" t="s">
        <v>104</v>
      </c>
      <c r="P6" s="33" t="s">
        <v>79</v>
      </c>
      <c r="Q6" s="33"/>
      <c r="R6" s="53"/>
      <c r="S6" s="35">
        <v>44198</v>
      </c>
      <c r="T6" s="35">
        <v>44542</v>
      </c>
    </row>
    <row r="7" spans="1:20" s="36" customFormat="1" ht="89.25" x14ac:dyDescent="0.25">
      <c r="A7" s="10" t="s">
        <v>20</v>
      </c>
      <c r="B7" s="10" t="s">
        <v>21</v>
      </c>
      <c r="C7" s="10" t="s">
        <v>25</v>
      </c>
      <c r="D7" s="10" t="s">
        <v>28</v>
      </c>
      <c r="E7" s="12">
        <v>4523</v>
      </c>
      <c r="F7" s="18">
        <v>365</v>
      </c>
      <c r="G7" s="10" t="s">
        <v>90</v>
      </c>
      <c r="H7" s="33" t="s">
        <v>79</v>
      </c>
      <c r="I7" s="32"/>
      <c r="J7" s="38"/>
      <c r="K7" s="33"/>
      <c r="L7" s="33"/>
      <c r="M7" s="33"/>
      <c r="N7" s="33"/>
      <c r="O7" s="44" t="s">
        <v>104</v>
      </c>
      <c r="P7" s="33" t="s">
        <v>79</v>
      </c>
      <c r="Q7" s="33"/>
      <c r="R7" s="54"/>
      <c r="S7" s="35">
        <v>44199</v>
      </c>
      <c r="T7" s="35">
        <v>44542</v>
      </c>
    </row>
    <row r="8" spans="1:20" s="36" customFormat="1" ht="89.25" x14ac:dyDescent="0.25">
      <c r="A8" s="10" t="s">
        <v>20</v>
      </c>
      <c r="B8" s="10" t="s">
        <v>21</v>
      </c>
      <c r="C8" s="10" t="s">
        <v>25</v>
      </c>
      <c r="D8" s="10" t="s">
        <v>29</v>
      </c>
      <c r="E8" s="12">
        <v>150</v>
      </c>
      <c r="F8" s="18">
        <v>100</v>
      </c>
      <c r="G8" s="10" t="s">
        <v>69</v>
      </c>
      <c r="H8" s="39" t="s">
        <v>97</v>
      </c>
      <c r="I8" s="32">
        <v>250000000</v>
      </c>
      <c r="J8" s="33"/>
      <c r="K8" s="33"/>
      <c r="L8" s="33"/>
      <c r="M8" s="33"/>
      <c r="N8" s="33"/>
      <c r="O8" s="44" t="s">
        <v>106</v>
      </c>
      <c r="P8" s="33"/>
      <c r="Q8" s="33" t="s">
        <v>84</v>
      </c>
      <c r="R8" s="55">
        <f t="shared" si="0"/>
        <v>250000000</v>
      </c>
      <c r="S8" s="35">
        <v>44287</v>
      </c>
      <c r="T8" s="35">
        <v>44542</v>
      </c>
    </row>
    <row r="9" spans="1:20" s="36" customFormat="1" ht="89.25" hidden="1" x14ac:dyDescent="0.25">
      <c r="A9" s="10" t="s">
        <v>20</v>
      </c>
      <c r="B9" s="10" t="s">
        <v>21</v>
      </c>
      <c r="C9" s="10" t="s">
        <v>25</v>
      </c>
      <c r="D9" s="10" t="s">
        <v>30</v>
      </c>
      <c r="E9" s="12">
        <v>3</v>
      </c>
      <c r="F9" s="18">
        <v>1</v>
      </c>
      <c r="G9" s="10" t="s">
        <v>69</v>
      </c>
      <c r="H9" s="39"/>
      <c r="I9" s="32"/>
      <c r="J9" s="33"/>
      <c r="K9" s="33"/>
      <c r="L9" s="33"/>
      <c r="M9" s="33"/>
      <c r="N9" s="33"/>
      <c r="O9" s="44" t="s">
        <v>106</v>
      </c>
      <c r="P9" s="33"/>
      <c r="Q9" s="33" t="s">
        <v>86</v>
      </c>
      <c r="R9" s="34">
        <f t="shared" si="0"/>
        <v>0</v>
      </c>
      <c r="S9" s="35">
        <v>44288</v>
      </c>
      <c r="T9" s="35">
        <v>44542</v>
      </c>
    </row>
    <row r="10" spans="1:20" s="36" customFormat="1" ht="89.25" hidden="1" x14ac:dyDescent="0.25">
      <c r="A10" s="10" t="s">
        <v>20</v>
      </c>
      <c r="B10" s="10" t="s">
        <v>21</v>
      </c>
      <c r="C10" s="10" t="s">
        <v>25</v>
      </c>
      <c r="D10" s="10" t="s">
        <v>31</v>
      </c>
      <c r="E10" s="12">
        <v>1</v>
      </c>
      <c r="F10" s="29"/>
      <c r="G10" s="10" t="s">
        <v>69</v>
      </c>
      <c r="H10" s="39"/>
      <c r="I10" s="32"/>
      <c r="J10" s="33"/>
      <c r="K10" s="33"/>
      <c r="L10" s="33"/>
      <c r="M10" s="33"/>
      <c r="N10" s="33"/>
      <c r="O10" s="44" t="s">
        <v>106</v>
      </c>
      <c r="P10" s="33"/>
      <c r="Q10" s="33"/>
      <c r="R10" s="34">
        <f t="shared" si="0"/>
        <v>0</v>
      </c>
      <c r="S10" s="33"/>
      <c r="T10" s="35"/>
    </row>
    <row r="11" spans="1:20" s="36" customFormat="1" ht="102" hidden="1" x14ac:dyDescent="0.25">
      <c r="A11" s="10" t="s">
        <v>20</v>
      </c>
      <c r="B11" s="10" t="s">
        <v>21</v>
      </c>
      <c r="C11" s="10" t="s">
        <v>25</v>
      </c>
      <c r="D11" s="10" t="s">
        <v>32</v>
      </c>
      <c r="E11" s="12">
        <v>7924</v>
      </c>
      <c r="F11" s="18">
        <v>875</v>
      </c>
      <c r="G11" s="10" t="s">
        <v>90</v>
      </c>
      <c r="H11" s="33" t="s">
        <v>79</v>
      </c>
      <c r="I11" s="32"/>
      <c r="J11" s="33"/>
      <c r="K11" s="33"/>
      <c r="L11" s="33"/>
      <c r="M11" s="33"/>
      <c r="N11" s="33"/>
      <c r="O11" s="44" t="s">
        <v>106</v>
      </c>
      <c r="P11" s="33" t="s">
        <v>79</v>
      </c>
      <c r="Q11" s="33"/>
      <c r="R11" s="34">
        <f t="shared" si="0"/>
        <v>0</v>
      </c>
      <c r="S11" s="35">
        <v>44197</v>
      </c>
      <c r="T11" s="35">
        <v>44542</v>
      </c>
    </row>
    <row r="12" spans="1:20" s="36" customFormat="1" ht="89.25" hidden="1" x14ac:dyDescent="0.25">
      <c r="A12" s="10" t="s">
        <v>20</v>
      </c>
      <c r="B12" s="10" t="s">
        <v>21</v>
      </c>
      <c r="C12" s="10" t="s">
        <v>25</v>
      </c>
      <c r="D12" s="10" t="s">
        <v>33</v>
      </c>
      <c r="E12" s="13">
        <v>1</v>
      </c>
      <c r="F12" s="18">
        <v>100</v>
      </c>
      <c r="G12" s="10" t="s">
        <v>69</v>
      </c>
      <c r="H12" s="39"/>
      <c r="I12" s="32"/>
      <c r="J12" s="33"/>
      <c r="K12" s="33"/>
      <c r="L12" s="33"/>
      <c r="M12" s="33"/>
      <c r="N12" s="33"/>
      <c r="O12" s="44" t="s">
        <v>106</v>
      </c>
      <c r="P12" s="33" t="s">
        <v>13</v>
      </c>
      <c r="Q12" s="33" t="s">
        <v>82</v>
      </c>
      <c r="R12" s="34">
        <f t="shared" si="0"/>
        <v>0</v>
      </c>
      <c r="S12" s="35">
        <v>44197</v>
      </c>
      <c r="T12" s="35">
        <v>44542</v>
      </c>
    </row>
    <row r="13" spans="1:20" s="36" customFormat="1" ht="51" hidden="1" x14ac:dyDescent="0.25">
      <c r="A13" s="10"/>
      <c r="B13" s="10"/>
      <c r="C13" s="10" t="s">
        <v>25</v>
      </c>
      <c r="D13" s="10" t="s">
        <v>34</v>
      </c>
      <c r="E13" s="12">
        <v>3</v>
      </c>
      <c r="F13" s="29"/>
      <c r="G13" s="10" t="s">
        <v>69</v>
      </c>
      <c r="H13" s="39"/>
      <c r="I13" s="32"/>
      <c r="J13" s="33"/>
      <c r="K13" s="33"/>
      <c r="L13" s="33"/>
      <c r="M13" s="33"/>
      <c r="N13" s="33"/>
      <c r="O13" s="44" t="s">
        <v>106</v>
      </c>
      <c r="P13" s="33"/>
      <c r="Q13" s="33"/>
      <c r="R13" s="34">
        <f t="shared" si="0"/>
        <v>0</v>
      </c>
      <c r="S13" s="33"/>
      <c r="T13" s="35"/>
    </row>
    <row r="14" spans="1:20" s="36" customFormat="1" ht="89.25" hidden="1" x14ac:dyDescent="0.25">
      <c r="A14" s="10" t="s">
        <v>20</v>
      </c>
      <c r="B14" s="10" t="s">
        <v>21</v>
      </c>
      <c r="C14" s="10" t="s">
        <v>25</v>
      </c>
      <c r="D14" s="10" t="s">
        <v>35</v>
      </c>
      <c r="E14" s="12">
        <v>1</v>
      </c>
      <c r="F14" s="29"/>
      <c r="G14" s="10" t="s">
        <v>69</v>
      </c>
      <c r="H14" s="33"/>
      <c r="I14" s="40"/>
      <c r="J14" s="33"/>
      <c r="K14" s="33"/>
      <c r="L14" s="33"/>
      <c r="M14" s="33"/>
      <c r="N14" s="33"/>
      <c r="O14" s="44" t="s">
        <v>106</v>
      </c>
      <c r="P14" s="33"/>
      <c r="Q14" s="33"/>
      <c r="R14" s="34">
        <f t="shared" si="0"/>
        <v>0</v>
      </c>
      <c r="S14" s="33"/>
      <c r="T14" s="35"/>
    </row>
    <row r="15" spans="1:20" s="36" customFormat="1" ht="89.25" hidden="1" x14ac:dyDescent="0.25">
      <c r="A15" s="10" t="s">
        <v>20</v>
      </c>
      <c r="B15" s="10" t="s">
        <v>21</v>
      </c>
      <c r="C15" s="10" t="s">
        <v>25</v>
      </c>
      <c r="D15" s="10" t="s">
        <v>36</v>
      </c>
      <c r="E15" s="12">
        <v>1</v>
      </c>
      <c r="F15" s="18">
        <v>1</v>
      </c>
      <c r="G15" s="10" t="s">
        <v>69</v>
      </c>
      <c r="H15" s="33"/>
      <c r="I15" s="40"/>
      <c r="J15" s="33"/>
      <c r="K15" s="33"/>
      <c r="L15" s="33"/>
      <c r="M15" s="33"/>
      <c r="N15" s="33"/>
      <c r="O15" s="44" t="s">
        <v>106</v>
      </c>
      <c r="P15" s="33"/>
      <c r="Q15" s="33"/>
      <c r="R15" s="34">
        <f t="shared" si="0"/>
        <v>0</v>
      </c>
      <c r="S15" s="33"/>
      <c r="T15" s="33"/>
    </row>
    <row r="16" spans="1:20" s="36" customFormat="1" ht="51" x14ac:dyDescent="0.25">
      <c r="A16" s="41" t="s">
        <v>20</v>
      </c>
      <c r="B16" s="10"/>
      <c r="C16" s="10"/>
      <c r="D16" s="41" t="s">
        <v>37</v>
      </c>
      <c r="E16" s="14">
        <v>1</v>
      </c>
      <c r="F16" s="15">
        <v>1</v>
      </c>
      <c r="G16" s="10" t="s">
        <v>102</v>
      </c>
      <c r="H16" s="39" t="s">
        <v>95</v>
      </c>
      <c r="I16" s="32">
        <v>150000000</v>
      </c>
      <c r="J16" s="33"/>
      <c r="K16" s="33"/>
      <c r="L16" s="33"/>
      <c r="M16" s="33"/>
      <c r="N16" s="33"/>
      <c r="O16" s="44" t="s">
        <v>106</v>
      </c>
      <c r="P16" s="33"/>
      <c r="Q16" s="33"/>
      <c r="R16" s="52">
        <f>I16+I17+I18+I19+I20+I21+I22+I23+I24</f>
        <v>6129249221</v>
      </c>
      <c r="S16" s="35"/>
      <c r="T16" s="35"/>
    </row>
    <row r="17" spans="1:20" s="36" customFormat="1" ht="51" x14ac:dyDescent="0.25">
      <c r="A17" s="41"/>
      <c r="B17" s="10"/>
      <c r="C17" s="10"/>
      <c r="D17" s="41"/>
      <c r="E17" s="14"/>
      <c r="F17" s="15"/>
      <c r="G17" s="10" t="s">
        <v>102</v>
      </c>
      <c r="H17" s="39" t="s">
        <v>93</v>
      </c>
      <c r="I17" s="32">
        <v>1728000000</v>
      </c>
      <c r="J17" s="33"/>
      <c r="K17" s="33"/>
      <c r="L17" s="33"/>
      <c r="M17" s="33"/>
      <c r="N17" s="33"/>
      <c r="O17" s="44" t="s">
        <v>106</v>
      </c>
      <c r="P17" s="33" t="s">
        <v>13</v>
      </c>
      <c r="Q17" s="33" t="s">
        <v>83</v>
      </c>
      <c r="R17" s="53"/>
      <c r="S17" s="35">
        <v>44287</v>
      </c>
      <c r="T17" s="35">
        <v>44542</v>
      </c>
    </row>
    <row r="18" spans="1:20" s="36" customFormat="1" ht="51" x14ac:dyDescent="0.25">
      <c r="A18" s="41"/>
      <c r="B18" s="41" t="s">
        <v>21</v>
      </c>
      <c r="C18" s="41" t="s">
        <v>25</v>
      </c>
      <c r="D18" s="41"/>
      <c r="E18" s="14"/>
      <c r="F18" s="15"/>
      <c r="G18" s="10" t="s">
        <v>102</v>
      </c>
      <c r="H18" s="39" t="s">
        <v>92</v>
      </c>
      <c r="I18" s="32">
        <f>100000000+170100200</f>
        <v>270100200</v>
      </c>
      <c r="J18" s="33"/>
      <c r="K18" s="33"/>
      <c r="L18" s="33"/>
      <c r="M18" s="33"/>
      <c r="N18" s="33"/>
      <c r="O18" s="44" t="s">
        <v>106</v>
      </c>
      <c r="P18" s="33"/>
      <c r="Q18" s="33" t="s">
        <v>84</v>
      </c>
      <c r="R18" s="53"/>
      <c r="S18" s="35">
        <v>44228</v>
      </c>
      <c r="T18" s="35">
        <v>44542</v>
      </c>
    </row>
    <row r="19" spans="1:20" s="36" customFormat="1" ht="99.75" customHeight="1" x14ac:dyDescent="0.25">
      <c r="A19" s="41"/>
      <c r="B19" s="41"/>
      <c r="C19" s="41"/>
      <c r="D19" s="41"/>
      <c r="E19" s="14"/>
      <c r="F19" s="15"/>
      <c r="G19" s="10" t="s">
        <v>90</v>
      </c>
      <c r="H19" s="39" t="s">
        <v>75</v>
      </c>
      <c r="I19" s="32">
        <v>600000000</v>
      </c>
      <c r="J19" s="33"/>
      <c r="K19" s="33"/>
      <c r="L19" s="33"/>
      <c r="M19" s="33"/>
      <c r="N19" s="33"/>
      <c r="O19" s="44" t="s">
        <v>105</v>
      </c>
      <c r="P19" s="33"/>
      <c r="Q19" s="33" t="s">
        <v>84</v>
      </c>
      <c r="R19" s="53"/>
      <c r="S19" s="35">
        <v>44348</v>
      </c>
      <c r="T19" s="35">
        <v>44542</v>
      </c>
    </row>
    <row r="20" spans="1:20" s="36" customFormat="1" ht="51" x14ac:dyDescent="0.25">
      <c r="A20" s="41"/>
      <c r="B20" s="41"/>
      <c r="C20" s="41"/>
      <c r="D20" s="41"/>
      <c r="E20" s="14"/>
      <c r="F20" s="15"/>
      <c r="G20" s="10" t="s">
        <v>102</v>
      </c>
      <c r="H20" s="42" t="s">
        <v>76</v>
      </c>
      <c r="I20" s="32">
        <v>50000000</v>
      </c>
      <c r="J20" s="33"/>
      <c r="K20" s="33"/>
      <c r="L20" s="33"/>
      <c r="M20" s="33"/>
      <c r="N20" s="33"/>
      <c r="O20" s="44" t="s">
        <v>106</v>
      </c>
      <c r="P20" s="33"/>
      <c r="Q20" s="33" t="s">
        <v>80</v>
      </c>
      <c r="R20" s="53"/>
      <c r="S20" s="35">
        <v>44256</v>
      </c>
      <c r="T20" s="35">
        <v>44542</v>
      </c>
    </row>
    <row r="21" spans="1:20" s="36" customFormat="1" ht="51" x14ac:dyDescent="0.25">
      <c r="A21" s="41"/>
      <c r="B21" s="41"/>
      <c r="C21" s="41"/>
      <c r="D21" s="41"/>
      <c r="E21" s="14"/>
      <c r="F21" s="15"/>
      <c r="G21" s="10" t="s">
        <v>102</v>
      </c>
      <c r="H21" s="42" t="s">
        <v>77</v>
      </c>
      <c r="I21" s="32">
        <v>50000000</v>
      </c>
      <c r="J21" s="33"/>
      <c r="K21" s="33"/>
      <c r="L21" s="33"/>
      <c r="M21" s="33"/>
      <c r="N21" s="33"/>
      <c r="O21" s="44" t="s">
        <v>106</v>
      </c>
      <c r="P21" s="33"/>
      <c r="Q21" s="33" t="s">
        <v>80</v>
      </c>
      <c r="R21" s="53"/>
      <c r="S21" s="35">
        <v>44256</v>
      </c>
      <c r="T21" s="35">
        <v>44542</v>
      </c>
    </row>
    <row r="22" spans="1:20" s="36" customFormat="1" ht="51" x14ac:dyDescent="0.25">
      <c r="A22" s="41"/>
      <c r="B22" s="41"/>
      <c r="C22" s="41"/>
      <c r="D22" s="41"/>
      <c r="E22" s="14"/>
      <c r="F22" s="15"/>
      <c r="G22" s="10" t="s">
        <v>102</v>
      </c>
      <c r="H22" s="39" t="s">
        <v>74</v>
      </c>
      <c r="I22" s="32">
        <v>250000000</v>
      </c>
      <c r="J22" s="33"/>
      <c r="K22" s="33"/>
      <c r="L22" s="33"/>
      <c r="M22" s="33"/>
      <c r="N22" s="33"/>
      <c r="O22" s="44" t="s">
        <v>106</v>
      </c>
      <c r="P22" s="33" t="s">
        <v>13</v>
      </c>
      <c r="Q22" s="33" t="s">
        <v>83</v>
      </c>
      <c r="R22" s="53"/>
      <c r="S22" s="35">
        <v>44228</v>
      </c>
      <c r="T22" s="35">
        <v>44542</v>
      </c>
    </row>
    <row r="23" spans="1:20" s="36" customFormat="1" ht="51" x14ac:dyDescent="0.25">
      <c r="A23" s="41"/>
      <c r="B23" s="41"/>
      <c r="C23" s="41"/>
      <c r="D23" s="41"/>
      <c r="E23" s="14"/>
      <c r="F23" s="15"/>
      <c r="G23" s="10" t="s">
        <v>102</v>
      </c>
      <c r="H23" s="39" t="s">
        <v>60</v>
      </c>
      <c r="I23" s="32">
        <v>500000000</v>
      </c>
      <c r="J23" s="33"/>
      <c r="K23" s="33"/>
      <c r="L23" s="33"/>
      <c r="M23" s="33"/>
      <c r="N23" s="33"/>
      <c r="O23" s="44" t="s">
        <v>106</v>
      </c>
      <c r="P23" s="33" t="s">
        <v>13</v>
      </c>
      <c r="Q23" s="33" t="s">
        <v>85</v>
      </c>
      <c r="R23" s="53"/>
      <c r="S23" s="35">
        <v>44228</v>
      </c>
      <c r="T23" s="35">
        <v>44542</v>
      </c>
    </row>
    <row r="24" spans="1:20" s="36" customFormat="1" ht="51" x14ac:dyDescent="0.25">
      <c r="A24" s="41"/>
      <c r="B24" s="41"/>
      <c r="C24" s="41"/>
      <c r="D24" s="41"/>
      <c r="E24" s="14"/>
      <c r="F24" s="15"/>
      <c r="G24" s="10" t="s">
        <v>90</v>
      </c>
      <c r="H24" s="39" t="s">
        <v>94</v>
      </c>
      <c r="I24" s="32">
        <f>2531149021</f>
        <v>2531149021</v>
      </c>
      <c r="J24" s="33"/>
      <c r="K24" s="33"/>
      <c r="L24" s="33"/>
      <c r="M24" s="33"/>
      <c r="N24" s="33"/>
      <c r="O24" s="44" t="s">
        <v>106</v>
      </c>
      <c r="P24" s="33"/>
      <c r="Q24" s="33"/>
      <c r="R24" s="54"/>
      <c r="S24" s="35"/>
      <c r="T24" s="35"/>
    </row>
    <row r="25" spans="1:20" s="36" customFormat="1" ht="293.25" hidden="1" x14ac:dyDescent="0.25">
      <c r="A25" s="43" t="s">
        <v>20</v>
      </c>
      <c r="B25" s="10" t="s">
        <v>38</v>
      </c>
      <c r="C25" s="10" t="s">
        <v>39</v>
      </c>
      <c r="D25" s="10" t="s">
        <v>40</v>
      </c>
      <c r="E25" s="8">
        <v>15</v>
      </c>
      <c r="F25" s="18">
        <v>5</v>
      </c>
      <c r="G25" s="43" t="s">
        <v>89</v>
      </c>
      <c r="H25" s="39" t="s">
        <v>96</v>
      </c>
      <c r="I25" s="32"/>
      <c r="J25" s="33"/>
      <c r="K25" s="33"/>
      <c r="L25" s="33"/>
      <c r="M25" s="33"/>
      <c r="N25" s="33"/>
      <c r="O25" s="44" t="s">
        <v>106</v>
      </c>
      <c r="P25" s="44" t="s">
        <v>14</v>
      </c>
      <c r="Q25" s="33" t="s">
        <v>85</v>
      </c>
      <c r="R25" s="34">
        <f t="shared" si="0"/>
        <v>0</v>
      </c>
      <c r="S25" s="35">
        <v>44228</v>
      </c>
      <c r="T25" s="35">
        <v>44542</v>
      </c>
    </row>
    <row r="26" spans="1:20" s="36" customFormat="1" hidden="1" x14ac:dyDescent="0.25">
      <c r="A26" s="45"/>
      <c r="B26" s="10"/>
      <c r="C26" s="10"/>
      <c r="D26" s="10"/>
      <c r="E26" s="8"/>
      <c r="F26" s="18"/>
      <c r="G26" s="45"/>
      <c r="H26" s="39"/>
      <c r="I26" s="32"/>
      <c r="J26" s="33"/>
      <c r="K26" s="33"/>
      <c r="L26" s="33"/>
      <c r="M26" s="33"/>
      <c r="N26" s="33"/>
      <c r="O26" s="44" t="s">
        <v>106</v>
      </c>
      <c r="P26" s="44"/>
      <c r="Q26" s="33"/>
      <c r="R26" s="34">
        <f t="shared" si="0"/>
        <v>0</v>
      </c>
      <c r="S26" s="35"/>
      <c r="T26" s="35"/>
    </row>
    <row r="27" spans="1:20" s="36" customFormat="1" ht="89.25" x14ac:dyDescent="0.25">
      <c r="A27" s="46" t="s">
        <v>20</v>
      </c>
      <c r="B27" s="10" t="s">
        <v>38</v>
      </c>
      <c r="C27" s="10" t="s">
        <v>39</v>
      </c>
      <c r="D27" s="46" t="s">
        <v>41</v>
      </c>
      <c r="E27" s="8">
        <v>10</v>
      </c>
      <c r="F27" s="18">
        <v>3</v>
      </c>
      <c r="G27" s="46" t="s">
        <v>70</v>
      </c>
      <c r="H27" s="39" t="s">
        <v>61</v>
      </c>
      <c r="I27" s="32">
        <v>251203089</v>
      </c>
      <c r="J27" s="33"/>
      <c r="K27" s="33"/>
      <c r="L27" s="33"/>
      <c r="M27" s="33"/>
      <c r="N27" s="33"/>
      <c r="O27" s="44" t="s">
        <v>106</v>
      </c>
      <c r="P27" s="33"/>
      <c r="Q27" s="33" t="s">
        <v>86</v>
      </c>
      <c r="R27" s="55">
        <f t="shared" si="0"/>
        <v>251203089</v>
      </c>
      <c r="S27" s="35">
        <v>44228</v>
      </c>
      <c r="T27" s="35">
        <v>44542</v>
      </c>
    </row>
    <row r="28" spans="1:20" s="36" customFormat="1" x14ac:dyDescent="0.25">
      <c r="A28" s="47"/>
      <c r="B28" s="10"/>
      <c r="C28" s="10"/>
      <c r="D28" s="47"/>
      <c r="E28" s="8"/>
      <c r="F28" s="18"/>
      <c r="G28" s="47"/>
      <c r="H28" s="39" t="s">
        <v>100</v>
      </c>
      <c r="I28" s="32">
        <v>148796911</v>
      </c>
      <c r="J28" s="33"/>
      <c r="K28" s="33"/>
      <c r="L28" s="33"/>
      <c r="M28" s="33"/>
      <c r="N28" s="33"/>
      <c r="O28" s="44" t="s">
        <v>106</v>
      </c>
      <c r="P28" s="33"/>
      <c r="Q28" s="33"/>
      <c r="R28" s="55">
        <f t="shared" si="0"/>
        <v>148796911</v>
      </c>
      <c r="S28" s="35"/>
      <c r="T28" s="35"/>
    </row>
    <row r="29" spans="1:20" s="36" customFormat="1" ht="89.25" x14ac:dyDescent="0.25">
      <c r="A29" s="10" t="s">
        <v>20</v>
      </c>
      <c r="B29" s="10" t="s">
        <v>38</v>
      </c>
      <c r="C29" s="10" t="s">
        <v>39</v>
      </c>
      <c r="D29" s="10" t="s">
        <v>42</v>
      </c>
      <c r="E29" s="8">
        <v>2</v>
      </c>
      <c r="F29" s="29"/>
      <c r="G29" s="10" t="s">
        <v>71</v>
      </c>
      <c r="H29" s="48" t="s">
        <v>67</v>
      </c>
      <c r="I29" s="49">
        <v>1773400000</v>
      </c>
      <c r="J29" s="33"/>
      <c r="K29" s="33"/>
      <c r="L29" s="33"/>
      <c r="M29" s="33"/>
      <c r="N29" s="33"/>
      <c r="O29" s="44" t="s">
        <v>106</v>
      </c>
      <c r="P29" s="33"/>
      <c r="Q29" s="33"/>
      <c r="R29" s="55">
        <f t="shared" si="0"/>
        <v>1773400000</v>
      </c>
      <c r="S29" s="35">
        <v>44287</v>
      </c>
      <c r="T29" s="35">
        <v>44542</v>
      </c>
    </row>
    <row r="30" spans="1:20" s="36" customFormat="1" ht="89.25" x14ac:dyDescent="0.25">
      <c r="A30" s="10" t="s">
        <v>20</v>
      </c>
      <c r="B30" s="10" t="s">
        <v>38</v>
      </c>
      <c r="C30" s="10" t="s">
        <v>39</v>
      </c>
      <c r="D30" s="10" t="s">
        <v>43</v>
      </c>
      <c r="E30" s="8">
        <v>2</v>
      </c>
      <c r="F30" s="28"/>
      <c r="G30" s="10" t="s">
        <v>71</v>
      </c>
      <c r="H30" s="48"/>
      <c r="I30" s="49"/>
      <c r="J30" s="33"/>
      <c r="K30" s="33"/>
      <c r="L30" s="33"/>
      <c r="M30" s="33"/>
      <c r="N30" s="33"/>
      <c r="O30" s="44" t="s">
        <v>106</v>
      </c>
      <c r="P30" s="33"/>
      <c r="Q30" s="33"/>
      <c r="R30" s="34">
        <f t="shared" si="0"/>
        <v>0</v>
      </c>
      <c r="S30" s="35">
        <v>44287</v>
      </c>
      <c r="T30" s="35">
        <v>44542</v>
      </c>
    </row>
    <row r="31" spans="1:20" s="36" customFormat="1" ht="89.25" x14ac:dyDescent="0.25">
      <c r="A31" s="10" t="s">
        <v>20</v>
      </c>
      <c r="B31" s="10" t="s">
        <v>38</v>
      </c>
      <c r="C31" s="10" t="s">
        <v>39</v>
      </c>
      <c r="D31" s="10" t="s">
        <v>44</v>
      </c>
      <c r="E31" s="8">
        <v>6</v>
      </c>
      <c r="F31" s="18">
        <v>2</v>
      </c>
      <c r="G31" s="10" t="s">
        <v>70</v>
      </c>
      <c r="H31" s="39" t="s">
        <v>99</v>
      </c>
      <c r="I31" s="32">
        <v>109000000</v>
      </c>
      <c r="J31" s="33"/>
      <c r="K31" s="33"/>
      <c r="L31" s="33"/>
      <c r="M31" s="33"/>
      <c r="N31" s="33"/>
      <c r="O31" s="44" t="s">
        <v>106</v>
      </c>
      <c r="P31" s="44" t="s">
        <v>13</v>
      </c>
      <c r="Q31" s="44" t="s">
        <v>87</v>
      </c>
      <c r="R31" s="55">
        <f t="shared" si="0"/>
        <v>109000000</v>
      </c>
      <c r="S31" s="35">
        <v>44242</v>
      </c>
      <c r="T31" s="35">
        <v>44542</v>
      </c>
    </row>
    <row r="32" spans="1:20" s="36" customFormat="1" ht="114.75" x14ac:dyDescent="0.25">
      <c r="A32" s="10" t="s">
        <v>20</v>
      </c>
      <c r="B32" s="10" t="s">
        <v>38</v>
      </c>
      <c r="C32" s="10" t="s">
        <v>39</v>
      </c>
      <c r="D32" s="10" t="s">
        <v>45</v>
      </c>
      <c r="E32" s="8">
        <v>6</v>
      </c>
      <c r="F32" s="18">
        <v>4</v>
      </c>
      <c r="G32" s="10" t="s">
        <v>89</v>
      </c>
      <c r="H32" s="39"/>
      <c r="I32" s="32">
        <f>224000000-I35</f>
        <v>134498000</v>
      </c>
      <c r="J32" s="33"/>
      <c r="K32" s="33"/>
      <c r="L32" s="33"/>
      <c r="M32" s="33"/>
      <c r="N32" s="33"/>
      <c r="O32" s="44" t="s">
        <v>106</v>
      </c>
      <c r="P32" s="33"/>
      <c r="Q32" s="33"/>
      <c r="R32" s="55">
        <f t="shared" si="0"/>
        <v>134498000</v>
      </c>
      <c r="S32" s="33"/>
      <c r="T32" s="33"/>
    </row>
    <row r="33" spans="1:20" s="36" customFormat="1" ht="89.25" x14ac:dyDescent="0.25">
      <c r="A33" s="10" t="s">
        <v>20</v>
      </c>
      <c r="B33" s="10" t="s">
        <v>38</v>
      </c>
      <c r="C33" s="10" t="s">
        <v>46</v>
      </c>
      <c r="D33" s="10" t="s">
        <v>47</v>
      </c>
      <c r="E33" s="8">
        <v>3</v>
      </c>
      <c r="F33" s="18">
        <v>2</v>
      </c>
      <c r="G33" s="10"/>
      <c r="H33" s="39"/>
      <c r="I33" s="32"/>
      <c r="J33" s="33"/>
      <c r="K33" s="33"/>
      <c r="L33" s="33"/>
      <c r="M33" s="33"/>
      <c r="N33" s="33"/>
      <c r="O33" s="44" t="s">
        <v>106</v>
      </c>
      <c r="P33" s="33"/>
      <c r="Q33" s="33"/>
      <c r="R33" s="34">
        <f t="shared" si="0"/>
        <v>0</v>
      </c>
      <c r="S33" s="33"/>
      <c r="T33" s="33"/>
    </row>
    <row r="34" spans="1:20" s="36" customFormat="1" ht="270.75" customHeight="1" x14ac:dyDescent="0.25">
      <c r="A34" s="10" t="s">
        <v>20</v>
      </c>
      <c r="B34" s="10" t="s">
        <v>38</v>
      </c>
      <c r="C34" s="10" t="s">
        <v>46</v>
      </c>
      <c r="D34" s="10" t="s">
        <v>48</v>
      </c>
      <c r="E34" s="8">
        <v>8</v>
      </c>
      <c r="F34" s="18">
        <v>2</v>
      </c>
      <c r="G34" s="10" t="s">
        <v>89</v>
      </c>
      <c r="H34" s="39" t="s">
        <v>78</v>
      </c>
      <c r="I34" s="50">
        <v>790000000</v>
      </c>
      <c r="J34" s="33"/>
      <c r="K34" s="33"/>
      <c r="L34" s="33"/>
      <c r="M34" s="33"/>
      <c r="N34" s="33"/>
      <c r="O34" s="44" t="s">
        <v>106</v>
      </c>
      <c r="P34" s="33" t="s">
        <v>13</v>
      </c>
      <c r="Q34" s="33" t="s">
        <v>88</v>
      </c>
      <c r="R34" s="56">
        <f t="shared" si="0"/>
        <v>790000000</v>
      </c>
      <c r="S34" s="35">
        <v>44228</v>
      </c>
      <c r="T34" s="35">
        <v>44542</v>
      </c>
    </row>
    <row r="35" spans="1:20" s="36" customFormat="1" ht="153.75" customHeight="1" x14ac:dyDescent="0.25">
      <c r="A35" s="43" t="s">
        <v>20</v>
      </c>
      <c r="B35" s="43" t="s">
        <v>38</v>
      </c>
      <c r="C35" s="43" t="s">
        <v>46</v>
      </c>
      <c r="D35" s="43" t="s">
        <v>49</v>
      </c>
      <c r="E35" s="19">
        <v>1</v>
      </c>
      <c r="F35" s="20"/>
      <c r="G35" s="43" t="s">
        <v>89</v>
      </c>
      <c r="H35" s="39" t="s">
        <v>103</v>
      </c>
      <c r="I35" s="50">
        <v>89502000</v>
      </c>
      <c r="J35" s="33"/>
      <c r="K35" s="33"/>
      <c r="L35" s="33"/>
      <c r="M35" s="33"/>
      <c r="N35" s="33"/>
      <c r="O35" s="44" t="s">
        <v>106</v>
      </c>
      <c r="P35" s="33"/>
      <c r="Q35" s="33"/>
      <c r="R35" s="56">
        <f t="shared" si="0"/>
        <v>89502000</v>
      </c>
      <c r="S35" s="35"/>
      <c r="T35" s="35"/>
    </row>
    <row r="36" spans="1:20" s="36" customFormat="1" ht="38.25" x14ac:dyDescent="0.25">
      <c r="A36" s="46" t="s">
        <v>20</v>
      </c>
      <c r="B36" s="46" t="s">
        <v>38</v>
      </c>
      <c r="C36" s="46" t="s">
        <v>46</v>
      </c>
      <c r="D36" s="46" t="s">
        <v>50</v>
      </c>
      <c r="E36" s="16">
        <v>1</v>
      </c>
      <c r="F36" s="21"/>
      <c r="G36" s="46" t="s">
        <v>72</v>
      </c>
      <c r="H36" s="39" t="s">
        <v>101</v>
      </c>
      <c r="I36" s="32">
        <v>100000000</v>
      </c>
      <c r="J36" s="33"/>
      <c r="K36" s="33"/>
      <c r="L36" s="33"/>
      <c r="M36" s="33"/>
      <c r="N36" s="33"/>
      <c r="O36" s="44" t="s">
        <v>106</v>
      </c>
      <c r="P36" s="33"/>
      <c r="Q36" s="33"/>
      <c r="R36" s="56">
        <f t="shared" si="0"/>
        <v>100000000</v>
      </c>
      <c r="S36" s="35">
        <v>44228</v>
      </c>
      <c r="T36" s="35">
        <v>44542</v>
      </c>
    </row>
    <row r="37" spans="1:20" s="36" customFormat="1" ht="38.25" x14ac:dyDescent="0.25">
      <c r="A37" s="47"/>
      <c r="B37" s="47"/>
      <c r="C37" s="47"/>
      <c r="D37" s="47"/>
      <c r="E37" s="17"/>
      <c r="F37" s="22"/>
      <c r="G37" s="47"/>
      <c r="H37" s="39" t="s">
        <v>64</v>
      </c>
      <c r="I37" s="32">
        <v>200000000</v>
      </c>
      <c r="J37" s="33"/>
      <c r="K37" s="33"/>
      <c r="L37" s="33"/>
      <c r="M37" s="33"/>
      <c r="N37" s="33"/>
      <c r="O37" s="44" t="s">
        <v>106</v>
      </c>
      <c r="P37" s="33" t="s">
        <v>13</v>
      </c>
      <c r="Q37" s="33" t="s">
        <v>85</v>
      </c>
      <c r="R37" s="56">
        <f t="shared" si="0"/>
        <v>200000000</v>
      </c>
      <c r="S37" s="35">
        <v>44216</v>
      </c>
      <c r="T37" s="35">
        <v>44542</v>
      </c>
    </row>
    <row r="38" spans="1:20" s="36" customFormat="1" ht="83.25" customHeight="1" x14ac:dyDescent="0.25">
      <c r="A38" s="10" t="s">
        <v>20</v>
      </c>
      <c r="B38" s="10" t="s">
        <v>38</v>
      </c>
      <c r="C38" s="10" t="s">
        <v>46</v>
      </c>
      <c r="D38" s="10" t="s">
        <v>51</v>
      </c>
      <c r="E38" s="8">
        <v>1</v>
      </c>
      <c r="F38" s="28"/>
      <c r="G38" s="10" t="s">
        <v>91</v>
      </c>
      <c r="H38" s="44" t="s">
        <v>66</v>
      </c>
      <c r="I38" s="32">
        <v>80000000</v>
      </c>
      <c r="J38" s="33"/>
      <c r="K38" s="33"/>
      <c r="L38" s="33"/>
      <c r="M38" s="33"/>
      <c r="N38" s="33"/>
      <c r="O38" s="44" t="s">
        <v>106</v>
      </c>
      <c r="P38" s="33" t="s">
        <v>13</v>
      </c>
      <c r="Q38" s="33" t="s">
        <v>85</v>
      </c>
      <c r="R38" s="56">
        <f t="shared" si="0"/>
        <v>80000000</v>
      </c>
      <c r="S38" s="35">
        <v>44256</v>
      </c>
      <c r="T38" s="35">
        <v>44542</v>
      </c>
    </row>
    <row r="39" spans="1:20" s="36" customFormat="1" ht="75" customHeight="1" x14ac:dyDescent="0.25">
      <c r="A39" s="10" t="s">
        <v>20</v>
      </c>
      <c r="B39" s="10" t="s">
        <v>38</v>
      </c>
      <c r="C39" s="10" t="s">
        <v>46</v>
      </c>
      <c r="D39" s="10" t="s">
        <v>52</v>
      </c>
      <c r="E39" s="8">
        <v>4</v>
      </c>
      <c r="F39" s="30">
        <v>1</v>
      </c>
      <c r="G39" s="10" t="s">
        <v>73</v>
      </c>
      <c r="H39" s="39" t="s">
        <v>65</v>
      </c>
      <c r="I39" s="32">
        <v>90000000</v>
      </c>
      <c r="J39" s="33"/>
      <c r="K39" s="33"/>
      <c r="L39" s="33"/>
      <c r="M39" s="33"/>
      <c r="N39" s="33"/>
      <c r="O39" s="44" t="s">
        <v>106</v>
      </c>
      <c r="P39" s="33" t="s">
        <v>13</v>
      </c>
      <c r="Q39" s="33" t="s">
        <v>85</v>
      </c>
      <c r="R39" s="56">
        <f t="shared" si="0"/>
        <v>90000000</v>
      </c>
      <c r="S39" s="35">
        <v>44256</v>
      </c>
      <c r="T39" s="35">
        <v>44542</v>
      </c>
    </row>
    <row r="40" spans="1:20" s="36" customFormat="1" ht="89.25" x14ac:dyDescent="0.25">
      <c r="A40" s="10" t="s">
        <v>20</v>
      </c>
      <c r="B40" s="10" t="s">
        <v>38</v>
      </c>
      <c r="C40" s="10" t="s">
        <v>53</v>
      </c>
      <c r="D40" s="10" t="s">
        <v>54</v>
      </c>
      <c r="E40" s="8">
        <v>4</v>
      </c>
      <c r="F40" s="30">
        <v>1</v>
      </c>
      <c r="G40" s="10" t="s">
        <v>70</v>
      </c>
      <c r="H40" s="42" t="s">
        <v>62</v>
      </c>
      <c r="I40" s="32">
        <f>63499800-I43</f>
        <v>48499800</v>
      </c>
      <c r="J40" s="33"/>
      <c r="K40" s="33"/>
      <c r="L40" s="33"/>
      <c r="M40" s="33"/>
      <c r="N40" s="33"/>
      <c r="O40" s="44" t="s">
        <v>106</v>
      </c>
      <c r="P40" s="33" t="s">
        <v>13</v>
      </c>
      <c r="Q40" s="33" t="s">
        <v>85</v>
      </c>
      <c r="R40" s="56">
        <f t="shared" si="0"/>
        <v>48499800</v>
      </c>
      <c r="S40" s="35">
        <v>44247</v>
      </c>
      <c r="T40" s="35">
        <v>44542</v>
      </c>
    </row>
    <row r="41" spans="1:20" s="36" customFormat="1" ht="89.25" hidden="1" x14ac:dyDescent="0.25">
      <c r="A41" s="10" t="s">
        <v>20</v>
      </c>
      <c r="B41" s="10" t="s">
        <v>38</v>
      </c>
      <c r="C41" s="10" t="s">
        <v>53</v>
      </c>
      <c r="D41" s="10" t="s">
        <v>54</v>
      </c>
      <c r="E41" s="8">
        <v>4</v>
      </c>
      <c r="F41" s="30">
        <v>1</v>
      </c>
      <c r="G41" s="10" t="s">
        <v>70</v>
      </c>
      <c r="H41" s="42" t="s">
        <v>63</v>
      </c>
      <c r="I41" s="32"/>
      <c r="J41" s="33"/>
      <c r="K41" s="33"/>
      <c r="L41" s="33"/>
      <c r="M41" s="33"/>
      <c r="N41" s="33"/>
      <c r="O41" s="44" t="s">
        <v>106</v>
      </c>
      <c r="P41" s="33" t="s">
        <v>13</v>
      </c>
      <c r="Q41" s="33" t="s">
        <v>85</v>
      </c>
      <c r="R41" s="56">
        <f t="shared" si="0"/>
        <v>0</v>
      </c>
      <c r="S41" s="35">
        <v>44247</v>
      </c>
      <c r="T41" s="35">
        <v>44542</v>
      </c>
    </row>
    <row r="42" spans="1:20" s="36" customFormat="1" ht="89.25" hidden="1" x14ac:dyDescent="0.25">
      <c r="A42" s="10" t="s">
        <v>20</v>
      </c>
      <c r="B42" s="10" t="s">
        <v>38</v>
      </c>
      <c r="C42" s="10" t="s">
        <v>53</v>
      </c>
      <c r="D42" s="10" t="s">
        <v>55</v>
      </c>
      <c r="E42" s="8">
        <v>1</v>
      </c>
      <c r="F42" s="30">
        <v>1</v>
      </c>
      <c r="G42" s="10" t="s">
        <v>70</v>
      </c>
      <c r="H42" s="39"/>
      <c r="I42" s="32"/>
      <c r="J42" s="33"/>
      <c r="K42" s="33"/>
      <c r="L42" s="33"/>
      <c r="M42" s="33"/>
      <c r="N42" s="33"/>
      <c r="O42" s="44" t="s">
        <v>106</v>
      </c>
      <c r="P42" s="33"/>
      <c r="Q42" s="33"/>
      <c r="R42" s="56">
        <f t="shared" si="0"/>
        <v>0</v>
      </c>
      <c r="S42" s="35">
        <v>44247</v>
      </c>
      <c r="T42" s="35">
        <v>44542</v>
      </c>
    </row>
    <row r="43" spans="1:20" s="36" customFormat="1" ht="72" customHeight="1" x14ac:dyDescent="0.25">
      <c r="A43" s="10" t="s">
        <v>20</v>
      </c>
      <c r="B43" s="10" t="s">
        <v>38</v>
      </c>
      <c r="C43" s="10" t="s">
        <v>53</v>
      </c>
      <c r="D43" s="10" t="s">
        <v>56</v>
      </c>
      <c r="E43" s="8">
        <v>2</v>
      </c>
      <c r="F43" s="28"/>
      <c r="G43" s="10" t="s">
        <v>70</v>
      </c>
      <c r="H43" s="39"/>
      <c r="I43" s="32">
        <v>15000000</v>
      </c>
      <c r="J43" s="33"/>
      <c r="K43" s="33"/>
      <c r="L43" s="33"/>
      <c r="M43" s="33"/>
      <c r="N43" s="33"/>
      <c r="O43" s="44" t="s">
        <v>106</v>
      </c>
      <c r="P43" s="33"/>
      <c r="Q43" s="33"/>
      <c r="R43" s="56">
        <f t="shared" si="0"/>
        <v>15000000</v>
      </c>
      <c r="S43" s="35">
        <v>44247</v>
      </c>
      <c r="T43" s="35">
        <v>44542</v>
      </c>
    </row>
    <row r="44" spans="1:20" s="36" customFormat="1" ht="89.25" x14ac:dyDescent="0.25">
      <c r="A44" s="10" t="s">
        <v>20</v>
      </c>
      <c r="B44" s="10" t="s">
        <v>38</v>
      </c>
      <c r="C44" s="10" t="s">
        <v>53</v>
      </c>
      <c r="D44" s="10" t="s">
        <v>57</v>
      </c>
      <c r="E44" s="8">
        <v>7000</v>
      </c>
      <c r="F44" s="30">
        <v>1750</v>
      </c>
      <c r="G44" s="10" t="s">
        <v>70</v>
      </c>
      <c r="H44" s="39"/>
      <c r="I44" s="32">
        <v>700000000</v>
      </c>
      <c r="J44" s="33"/>
      <c r="K44" s="33"/>
      <c r="L44" s="33"/>
      <c r="M44" s="33"/>
      <c r="N44" s="33"/>
      <c r="O44" s="44" t="s">
        <v>106</v>
      </c>
      <c r="P44" s="33" t="s">
        <v>81</v>
      </c>
      <c r="Q44" s="33" t="s">
        <v>84</v>
      </c>
      <c r="R44" s="56">
        <f t="shared" si="0"/>
        <v>700000000</v>
      </c>
      <c r="S44" s="35">
        <v>44247</v>
      </c>
      <c r="T44" s="35">
        <v>44542</v>
      </c>
    </row>
  </sheetData>
  <mergeCells count="32">
    <mergeCell ref="H29:H30"/>
    <mergeCell ref="I29:I30"/>
    <mergeCell ref="R16:R24"/>
    <mergeCell ref="R5:R7"/>
    <mergeCell ref="J5:J7"/>
    <mergeCell ref="B18:B24"/>
    <mergeCell ref="C18:C24"/>
    <mergeCell ref="A27:A28"/>
    <mergeCell ref="D27:D28"/>
    <mergeCell ref="G27:G28"/>
    <mergeCell ref="F16:F24"/>
    <mergeCell ref="E16:E24"/>
    <mergeCell ref="A16:A24"/>
    <mergeCell ref="D16:D24"/>
    <mergeCell ref="A36:A37"/>
    <mergeCell ref="G36:G37"/>
    <mergeCell ref="F36:F37"/>
    <mergeCell ref="E36:E37"/>
    <mergeCell ref="D36:D37"/>
    <mergeCell ref="B36:B37"/>
    <mergeCell ref="C36:C37"/>
    <mergeCell ref="A1:A2"/>
    <mergeCell ref="B1:B2"/>
    <mergeCell ref="C1:C2"/>
    <mergeCell ref="T1:T2"/>
    <mergeCell ref="D1:D2"/>
    <mergeCell ref="E1:E2"/>
    <mergeCell ref="F1:F2"/>
    <mergeCell ref="G1:G2"/>
    <mergeCell ref="H1:H2"/>
    <mergeCell ref="I1:R1"/>
    <mergeCell ref="S1:S2"/>
  </mergeCells>
  <pageMargins left="0.7" right="0.7" top="0.75" bottom="0.75" header="0.3" footer="0.3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PLAN DE ACCION 2021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2021-01-26T22:55:29Z</cp:lastPrinted>
  <dcterms:created xsi:type="dcterms:W3CDTF">2015-06-05T18:19:34Z</dcterms:created>
  <dcterms:modified xsi:type="dcterms:W3CDTF">2021-02-01T21:31:48Z</dcterms:modified>
</cp:coreProperties>
</file>