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D:\PLANEACION\Procesos 2024-2027\2025\Plan de Acciión 2026\ok\"/>
    </mc:Choice>
  </mc:AlternateContent>
  <xr:revisionPtr revIDLastSave="0" documentId="13_ncr:1_{69BA4414-BF2A-4262-AE68-7C6B4D90A4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2026'!$A$1:$X$25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2" i="3" l="1"/>
  <c r="Y12" i="3" s="1"/>
  <c r="K18" i="3"/>
  <c r="X17" i="3"/>
  <c r="Y17" i="3" s="1"/>
  <c r="K21" i="3"/>
  <c r="Y20" i="3"/>
  <c r="T25" i="3"/>
  <c r="R25" i="3"/>
  <c r="P25" i="3"/>
  <c r="N25" i="3"/>
  <c r="K25" i="3"/>
  <c r="Y24" i="3"/>
  <c r="K4" i="3"/>
  <c r="X3" i="3"/>
  <c r="Y3" i="3" s="1"/>
  <c r="Y2" i="3"/>
  <c r="Y4" i="3"/>
  <c r="Y5" i="3"/>
  <c r="Y6" i="3"/>
  <c r="Y7" i="3"/>
  <c r="Y8" i="3"/>
  <c r="Y9" i="3"/>
  <c r="Y10" i="3"/>
  <c r="Y11" i="3"/>
  <c r="Y13" i="3"/>
  <c r="Y14" i="3"/>
  <c r="Y15" i="3"/>
  <c r="Y16" i="3"/>
  <c r="Y18" i="3"/>
  <c r="Y19" i="3"/>
  <c r="Y21" i="3"/>
  <c r="Y22" i="3"/>
  <c r="Y23" i="3"/>
  <c r="Y25" i="3" l="1"/>
</calcChain>
</file>

<file path=xl/sharedStrings.xml><?xml version="1.0" encoding="utf-8"?>
<sst xmlns="http://schemas.openxmlformats.org/spreadsheetml/2006/main" count="236" uniqueCount="81">
  <si>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</si>
  <si>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</si>
  <si>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</si>
  <si>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</si>
  <si>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</si>
  <si>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</si>
  <si>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</si>
  <si>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</si>
  <si>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</si>
  <si>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</si>
  <si>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</si>
  <si>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</si>
  <si>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</si>
  <si>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</si>
  <si>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</si>
  <si>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</si>
  <si>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</si>
  <si>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APUESTA</t>
  </si>
  <si>
    <t>EJE</t>
  </si>
  <si>
    <t>780 - SGP PROPOSITOS GENERALES (DEPORTE)</t>
  </si>
  <si>
    <t xml:space="preserve">NOMBRE DE META DE PRODUCTO PDD </t>
  </si>
  <si>
    <t xml:space="preserve"> NOMBRE DE INDICADOR DE PRODUCTO VIGENCIA</t>
  </si>
  <si>
    <t>SECRETARIA DE DEPORTES Y RECREACION</t>
  </si>
  <si>
    <t>OPORTUNIDADES</t>
  </si>
  <si>
    <t xml:space="preserve"> DEPORTE</t>
  </si>
  <si>
    <t>Avanzando hacia el desarrollo de la infraestructura deportiva y recreativa</t>
  </si>
  <si>
    <t>ACTUALIZACION CONSTRUCCIÓN, ADECUACIÓN Y MANTENIMIENTO DE ESCENARIOS DEPORTIVOS Y RECREATIVOS DE SAN ANDRÉS, CARIBE SAN ANDRÉS</t>
  </si>
  <si>
    <t>Recuperacion Parque Archbold</t>
  </si>
  <si>
    <t>Construir, dotar y
mantener Escenario
deportivos para las
prácticas Deportivas.</t>
  </si>
  <si>
    <t>Infraestructura
deportiva
mantenida</t>
  </si>
  <si>
    <t>INGRESOS PROPIOS LIBRE DESTINACION</t>
  </si>
  <si>
    <t>CONSTRUCCIÓN, ADECUACIÓN Y MANTENIMIENTO DE ESCENARIOS DEPORTIVOS Y RECREATIVOS DE SAN ANDRÉS, CARIBE SAN ANDRÉS</t>
  </si>
  <si>
    <t>Construccion de un complejo de 4 piscinas, que incluyen:  1 de clavados, 1 semiolimpica, 1 olimpica y 1 de calentamiento.</t>
  </si>
  <si>
    <t>Canchas
multifuncionale
s construidas</t>
  </si>
  <si>
    <t>Mantenimiento Correctivo Coliseo  de San Luis, Canchas del Sector Brooks Hill y Cancha adyacente a la Casa Ludica del Covre</t>
  </si>
  <si>
    <t>Adecuación y construcción Polideportivo ubicado en el Barrio Natania</t>
  </si>
  <si>
    <t>AVANZANDO HACIA EL FORTALECIMIENTO DE LA INSTITUCIONALIDAD DEPORTIVA</t>
  </si>
  <si>
    <t>APOYO A LA DOTACION DE IMPLEMENTACION DEPORTIVOS Y RECREATIVOS PARA LAS LIGAS, CLUBES Y ESCUELAS DEPORTIVAS EN SAN ANDRES</t>
  </si>
  <si>
    <t>Apoyo en la dotación de insumos e implementas deportiva para las ligas, clubes y escuelas deportivas</t>
  </si>
  <si>
    <t>INGRESOS CORRIENTES LIBRE DESTINACION</t>
  </si>
  <si>
    <t>AVANZANDO HACIA LA GENERACIÓN DE ESPACIOS PARA LA ACTIVIDAD FÍSICA Y LA
RECREACIÓN CIUDADANA</t>
  </si>
  <si>
    <t>GENERACION DE DE ESPACIOS PARA LA ACTIVIDAD FISICA Y LA RECREACION CIUDADANA EN SAN ANDRES</t>
  </si>
  <si>
    <t>Promocionar las actividades físicas y recreativas</t>
  </si>
  <si>
    <t>Fomentar la actividad física en el Departamento</t>
  </si>
  <si>
    <t>Personas que acceden a servicios deportivos, recreativos y de actividad física</t>
  </si>
  <si>
    <t>Fomentar la actividd fisica y recreativa en la comunicad raizal</t>
  </si>
  <si>
    <t>Implementar el programa de Ciclovía Isleña</t>
  </si>
  <si>
    <t>Personas que acceden a servicios recreativos y de actividad física</t>
  </si>
  <si>
    <t>implementar el programa de Deporte Social Comunitario</t>
  </si>
  <si>
    <t>Implementar el programa de Deporte Social Comunitario</t>
  </si>
  <si>
    <t>Personas atendidas por los programas de recreación, deporte social comunitario, actividad física y aprovechamie nto del tiempo libre</t>
  </si>
  <si>
    <t>Apoyar las actividades relacionadas con el deporte escolar ( festivales - juegos intercolegiados)</t>
  </si>
  <si>
    <t>Instituciones educativas vinculadas al programa Supérate-Intercolegiados</t>
  </si>
  <si>
    <t>Implementar el programa de actividad física y recreación para personas con discapacidad</t>
  </si>
  <si>
    <t>Persdnas que acceden a servicios deportivos, recreativos y de actividad física</t>
  </si>
  <si>
    <t>DESARROLLO Y REALIZACION DE EVENTOS DE MASIFICACION DEPORTIVA EN SAN ANDRES</t>
  </si>
  <si>
    <t>Realizar y apoyar eventos de masificacion deportiva</t>
  </si>
  <si>
    <t>Deportistas que participan en eventos deportivos de alto rendimiento con sede en Colombia</t>
  </si>
  <si>
    <t>Deportistas que
participan en
eventos</t>
  </si>
  <si>
    <t>AVANZANDO HACIA EL MEJORAMIENTO DEL DESEMPEÑO DEPORTIVO Y DE ALTO
RENDIMIENTO</t>
  </si>
  <si>
    <t>APOYO AL MEJORAMIENTO TECNICO, ADMINISTRATIVO Y FINANCIERO A LOS PROCESOS DEL DEPORTE DEL DEPORTE DE ALTOS LOGROS EN LA ISLA DE SAN ANDRES</t>
  </si>
  <si>
    <t>PERSONAS CON TALENTO DEPORTIVO IDENTIFICADAS</t>
  </si>
  <si>
    <t>Identificar y
proyectar a jóvenes
de Alto rendimiento</t>
  </si>
  <si>
    <t>Personas con
talento
deportivo
identificadas</t>
  </si>
  <si>
    <t>Apoyar la participación de los deportivas en juegos/intercambios de alto rendimiento</t>
  </si>
  <si>
    <t>Apoyar la
participación de los
deportivas en
juegos/intercambios
de alto rendimiento</t>
  </si>
  <si>
    <t>Deportistas que
participan en
eventos
deportivos de
alto rendimiento
con sede en
Colombia</t>
  </si>
  <si>
    <t>Semilleros Deportivos</t>
  </si>
  <si>
    <t>Niños, niñas, adolescentes y jóvenes inscritos en Escuelas Deportivas</t>
  </si>
  <si>
    <t xml:space="preserve"> RESPONSABLE </t>
  </si>
  <si>
    <t>RECURSO</t>
  </si>
  <si>
    <t>Interventorias</t>
  </si>
  <si>
    <t>TOTALES</t>
  </si>
  <si>
    <t>INDICADOR DE PRODUCTO VIGENCIA (NUMERO)</t>
  </si>
  <si>
    <t>1</t>
  </si>
  <si>
    <t>Organismos deportivos asistidos</t>
  </si>
  <si>
    <t>RB - INGRESOS PROPIOS LIBRE DESTINACION</t>
  </si>
  <si>
    <t>RB-INGRESOS PROPIOS LIBRE DESTINACION</t>
  </si>
  <si>
    <t>TASA PRODEPORTE</t>
  </si>
  <si>
    <t>TASA PRO DEPORTE</t>
  </si>
  <si>
    <t>RECURSOS PARA DEPORTE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</si>
</sst>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 Light"/>
      <family val="2"/>
      <scheme val="major"/>
    </font>
    <font>
      <b/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 Light"/>
      <family val="2"/>
      <scheme val="major"/>
    </font>
    <font>
      <sz val="10"/>
      <name val="Calibri Light"/>
      <scheme val="major"/>
    </font>
    <font>
      <sz val="10"/>
      <name val="Arial"/>
    </font>
    <font>
      <b/>
      <sz val="10"/>
      <name val="Calibri Light"/>
      <scheme val="maj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4">
    <xf numFmtId="0" fontId="0" fillId="0" borderId="0" xfId="0"/>
    <xf numFmtId="0" fontId="6" fillId="3" borderId="0" xfId="0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165" fontId="7" fillId="3" borderId="0" xfId="0" applyNumberFormat="1" applyFont="1" applyFill="1"/>
    <xf numFmtId="44" fontId="7" fillId="3" borderId="0" xfId="0" applyNumberFormat="1" applyFont="1" applyFill="1"/>
    <xf numFmtId="166" fontId="6" fillId="6" borderId="0" xfId="0" applyNumberFormat="1" applyFont="1" applyFill="1" applyAlignment="1">
      <alignment vertical="center" wrapText="1"/>
    </xf>
    <xf numFmtId="4" fontId="8" fillId="7" borderId="7" xfId="0" applyNumberFormat="1" applyFont="1" applyFill="1" applyBorder="1" applyAlignment="1">
      <alignment horizontal="center" vertical="center" wrapText="1"/>
    </xf>
    <xf numFmtId="1" fontId="8" fillId="7" borderId="4" xfId="0" applyNumberFormat="1" applyFont="1" applyFill="1" applyBorder="1" applyAlignment="1">
      <alignment horizontal="center" vertical="center" wrapText="1"/>
    </xf>
    <xf numFmtId="1" fontId="6" fillId="6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center" vertical="center" wrapText="1"/>
    </xf>
    <xf numFmtId="1" fontId="7" fillId="3" borderId="0" xfId="0" applyNumberFormat="1" applyFont="1" applyFill="1" applyAlignment="1">
      <alignment horizontal="center" vertical="center" wrapText="1"/>
    </xf>
    <xf numFmtId="1" fontId="7" fillId="3" borderId="0" xfId="0" applyNumberFormat="1" applyFont="1" applyFill="1" applyAlignment="1">
      <alignment horizontal="left" vertical="center" wrapText="1"/>
    </xf>
    <xf numFmtId="1" fontId="9" fillId="3" borderId="0" xfId="0" applyNumberFormat="1" applyFont="1" applyFill="1" applyAlignment="1">
      <alignment horizontal="left" vertical="center" wrapText="1"/>
    </xf>
    <xf numFmtId="1" fontId="7" fillId="3" borderId="0" xfId="0" applyNumberFormat="1" applyFont="1" applyFill="1" applyAlignment="1">
      <alignment vertical="center" wrapText="1"/>
    </xf>
    <xf numFmtId="1" fontId="0" fillId="3" borderId="0" xfId="0" applyNumberFormat="1" applyFill="1" applyAlignment="1">
      <alignment vertical="center" wrapText="1"/>
    </xf>
    <xf numFmtId="1" fontId="7" fillId="3" borderId="0" xfId="0" applyNumberFormat="1" applyFont="1" applyFill="1" applyAlignment="1">
      <alignment horizontal="left"/>
    </xf>
    <xf numFmtId="49" fontId="13" fillId="3" borderId="6" xfId="0" applyNumberFormat="1" applyFont="1" applyFill="1" applyBorder="1" applyAlignment="1">
      <alignment horizontal="left" vertical="center" wrapText="1"/>
    </xf>
    <xf numFmtId="49" fontId="13" fillId="3" borderId="2" xfId="0" applyNumberFormat="1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1" fontId="14" fillId="3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left" vertical="center" wrapText="1"/>
    </xf>
    <xf numFmtId="49" fontId="14" fillId="3" borderId="2" xfId="0" applyNumberFormat="1" applyFont="1" applyFill="1" applyBorder="1" applyAlignment="1">
      <alignment horizontal="center" vertical="center" wrapText="1"/>
    </xf>
    <xf numFmtId="173" fontId="13" fillId="3" borderId="2" xfId="14" applyNumberFormat="1" applyFont="1" applyFill="1" applyBorder="1" applyAlignment="1">
      <alignment horizontal="right" vertical="center" wrapText="1"/>
    </xf>
    <xf numFmtId="3" fontId="17" fillId="3" borderId="2" xfId="0" applyNumberFormat="1" applyFont="1" applyFill="1" applyBorder="1" applyAlignment="1">
      <alignment horizontal="center" vertical="center" wrapText="1"/>
    </xf>
    <xf numFmtId="44" fontId="16" fillId="3" borderId="2" xfId="15" applyFont="1" applyFill="1" applyBorder="1" applyAlignment="1">
      <alignment horizontal="right" vertical="center" wrapText="1"/>
    </xf>
    <xf numFmtId="44" fontId="13" fillId="3" borderId="2" xfId="15" applyFont="1" applyFill="1" applyBorder="1" applyAlignment="1">
      <alignment horizontal="right" vertical="center" wrapText="1"/>
    </xf>
    <xf numFmtId="3" fontId="6" fillId="3" borderId="8" xfId="11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0" fontId="11" fillId="3" borderId="0" xfId="0" applyFont="1" applyFill="1" applyAlignment="1">
      <alignment horizontal="left" vertical="center" wrapText="1"/>
    </xf>
    <xf numFmtId="0" fontId="13" fillId="3" borderId="2" xfId="0" applyFont="1" applyFill="1" applyBorder="1" applyAlignment="1">
      <alignment horizontal="center" vertical="center" wrapText="1"/>
    </xf>
    <xf numFmtId="1" fontId="13" fillId="3" borderId="2" xfId="0" applyNumberFormat="1" applyFont="1" applyFill="1" applyBorder="1" applyAlignment="1">
      <alignment horizontal="center" vertical="center" wrapText="1"/>
    </xf>
    <xf numFmtId="44" fontId="6" fillId="3" borderId="2" xfId="15" applyFont="1" applyFill="1" applyBorder="1" applyAlignment="1">
      <alignment horizontal="right" vertical="center" wrapText="1"/>
    </xf>
    <xf numFmtId="44" fontId="6" fillId="3" borderId="2" xfId="11" applyFont="1" applyFill="1" applyBorder="1" applyAlignment="1">
      <alignment horizontal="right" vertical="center" wrapText="1"/>
    </xf>
    <xf numFmtId="49" fontId="13" fillId="3" borderId="2" xfId="0" applyNumberFormat="1" applyFont="1" applyFill="1" applyBorder="1" applyAlignment="1">
      <alignment horizontal="justify" vertical="center" wrapText="1"/>
    </xf>
    <xf numFmtId="0" fontId="18" fillId="3" borderId="2" xfId="0" applyFont="1" applyFill="1" applyBorder="1" applyAlignment="1">
      <alignment vertical="center" wrapText="1"/>
    </xf>
    <xf numFmtId="1" fontId="18" fillId="3" borderId="2" xfId="0" applyNumberFormat="1" applyFont="1" applyFill="1" applyBorder="1" applyAlignment="1">
      <alignment horizontal="center" vertical="center" wrapText="1"/>
    </xf>
    <xf numFmtId="3" fontId="17" fillId="3" borderId="2" xfId="0" applyNumberFormat="1" applyFont="1" applyFill="1" applyBorder="1" applyAlignment="1">
      <alignment vertical="center" wrapText="1"/>
    </xf>
    <xf numFmtId="0" fontId="18" fillId="3" borderId="2" xfId="0" applyFont="1" applyFill="1" applyBorder="1" applyAlignment="1">
      <alignment wrapText="1"/>
    </xf>
    <xf numFmtId="173" fontId="6" fillId="3" borderId="2" xfId="14" applyNumberFormat="1" applyFont="1" applyFill="1" applyBorder="1" applyAlignment="1">
      <alignment horizontal="righ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19" fillId="3" borderId="2" xfId="0" applyFont="1" applyFill="1" applyBorder="1" applyAlignment="1">
      <alignment horizontal="left" vertical="center" wrapText="1"/>
    </xf>
    <xf numFmtId="2" fontId="13" fillId="3" borderId="2" xfId="0" applyNumberFormat="1" applyFont="1" applyFill="1" applyBorder="1" applyAlignment="1">
      <alignment horizontal="left" vertical="center" wrapText="1"/>
    </xf>
    <xf numFmtId="49" fontId="16" fillId="3" borderId="2" xfId="0" applyNumberFormat="1" applyFont="1" applyFill="1" applyBorder="1" applyAlignment="1">
      <alignment horizontal="justify" vertical="center" wrapText="1"/>
    </xf>
    <xf numFmtId="49" fontId="4" fillId="3" borderId="2" xfId="0" applyNumberFormat="1" applyFont="1" applyFill="1" applyBorder="1" applyAlignment="1">
      <alignment vertical="center" wrapText="1"/>
    </xf>
    <xf numFmtId="0" fontId="18" fillId="3" borderId="2" xfId="0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173" fontId="6" fillId="3" borderId="2" xfId="14" applyNumberFormat="1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44" fontId="6" fillId="3" borderId="2" xfId="15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vertical="center" wrapText="1"/>
    </xf>
    <xf numFmtId="3" fontId="8" fillId="3" borderId="2" xfId="0" applyNumberFormat="1" applyFont="1" applyFill="1" applyBorder="1" applyAlignment="1">
      <alignment horizontal="right" vertical="center" wrapText="1"/>
    </xf>
    <xf numFmtId="1" fontId="13" fillId="3" borderId="2" xfId="0" quotePrefix="1" applyNumberFormat="1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6" fillId="3" borderId="2" xfId="7" applyNumberFormat="1" applyFont="1" applyFill="1" applyBorder="1" applyAlignment="1">
      <alignment horizontal="right" vertical="center" wrapText="1"/>
    </xf>
    <xf numFmtId="3" fontId="6" fillId="3" borderId="9" xfId="11" applyNumberFormat="1" applyFont="1" applyFill="1" applyBorder="1" applyAlignment="1">
      <alignment horizontal="right" vertical="center" wrapText="1"/>
    </xf>
    <xf numFmtId="49" fontId="21" fillId="3" borderId="6" xfId="0" applyNumberFormat="1" applyFont="1" applyFill="1" applyBorder="1" applyAlignment="1">
      <alignment horizontal="left" vertical="center" wrapText="1"/>
    </xf>
    <xf numFmtId="49" fontId="22" fillId="3" borderId="2" xfId="0" applyNumberFormat="1" applyFont="1" applyFill="1" applyBorder="1" applyAlignment="1">
      <alignment horizontal="left" vertical="center" wrapText="1"/>
    </xf>
    <xf numFmtId="1" fontId="13" fillId="3" borderId="2" xfId="0" applyNumberFormat="1" applyFont="1" applyFill="1" applyBorder="1" applyAlignment="1">
      <alignment vertical="center" wrapText="1"/>
    </xf>
    <xf numFmtId="3" fontId="23" fillId="3" borderId="2" xfId="0" applyNumberFormat="1" applyFont="1" applyFill="1" applyBorder="1" applyAlignment="1">
      <alignment vertical="center" wrapText="1"/>
    </xf>
  </cellXfs>
  <cellStyles count="16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" xfId="15" builtinId="4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4" formatCode="_-&quot;$&quot;\ * #,##0.00_-;\-&quot;$&quot;\ * #,##0.00_-;_-&quot;$&quot;\ * &quot;-&quot;??_-;_-@_-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4" formatCode="_-&quot;$&quot;\ * #,##0.00_-;\-&quot;$&quot;\ * #,##0.00_-;_-&quot;$&quot;\ * &quot;-&quot;??_-;_-@_-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rgb="FFFFFFCC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0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rgb="FFFF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73" formatCode="_-* #,##0_-;\-* #,##0_-;_-* &quot;-&quot;??_-;_-@_-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CC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rgb="FFFFFFCC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C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CC"/>
      <color rgb="FF99C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Y25" totalsRowShown="0" headerRowDxfId="52" dataDxfId="50" headerRowBorderDxfId="51">
  <autoFilter ref="A1:Y25" xr:uid="{00000000-0009-0000-0100-000001000000}"/>
  <tableColumns count="25">
    <tableColumn id="2" xr3:uid="{00000000-0010-0000-0000-000002000000}" name=" RESPONSABLE " dataDxfId="49" totalsRowDxfId="48"/>
    <tableColumn id="6" xr3:uid="{00000000-0010-0000-0000-000006000000}" name="APUESTA" dataDxfId="47" totalsRowDxfId="46"/>
    <tableColumn id="1" xr3:uid="{00000000-0010-0000-0000-000001000000}" name="EJE" dataDxfId="45" totalsRowDxfId="44"/>
    <tableColumn id="7" xr3:uid="{00000000-0010-0000-0000-000007000000}" name="PROGRAMA" dataDxfId="43" totalsRowDxfId="42"/>
    <tableColumn id="4" xr3:uid="{00000000-0010-0000-0000-000004000000}" name="BPIN DEL PROYECTO" dataDxfId="41" totalsRowDxfId="40"/>
    <tableColumn id="14" xr3:uid="{00000000-0010-0000-0000-00000E000000}" name="NOMBRE DEL_x000a_ PROYECTO" dataDxfId="39" totalsRowDxfId="38"/>
    <tableColumn id="8" xr3:uid="{00000000-0010-0000-0000-000008000000}" name="ACTIVIDAD PROYECTO" dataDxfId="37" totalsRowDxfId="36"/>
    <tableColumn id="5" xr3:uid="{00000000-0010-0000-0000-000005000000}" name="NOMBRE DE META DE PRODUCTO PDD " dataDxfId="35" totalsRowDxfId="34"/>
    <tableColumn id="9" xr3:uid="{B8F6876F-413F-4B81-8327-8EC34D01ACAE}" name=" NOMBRE DE INDICADOR DE PRODUCTO VIGENCIA" dataDxfId="33" totalsRowDxfId="32"/>
    <tableColumn id="10" xr3:uid="{005A024F-8BDB-4A08-B03D-E81F59C9888E}" name="INDICADOR DE PRODUCTO VIGENCIA (NUMERO)" dataDxfId="31" totalsRowDxfId="30"/>
    <tableColumn id="21" xr3:uid="{00000000-0010-0000-0000-000015000000}" name="VALOR (en pesos)" dataDxfId="29" totalsRowDxfId="28" dataCellStyle="Millares"/>
    <tableColumn id="36" xr3:uid="{00000000-0010-0000-0000-000024000000}" name="RECURSO" dataDxfId="27" totalsRowDxfId="26"/>
    <tableColumn id="22" xr3:uid="{00000000-0010-0000-0000-000016000000}" name="ENERO" dataDxfId="25" totalsRowDxfId="24" dataCellStyle="Moneda 5"/>
    <tableColumn id="23" xr3:uid="{00000000-0010-0000-0000-000017000000}" name="FEBRERO" dataDxfId="23" totalsRowDxfId="22" dataCellStyle="Moneda 5"/>
    <tableColumn id="24" xr3:uid="{00000000-0010-0000-0000-000018000000}" name="MARZO" dataDxfId="21" totalsRowDxfId="20" dataCellStyle="Moneda 5"/>
    <tableColumn id="25" xr3:uid="{00000000-0010-0000-0000-000019000000}" name="ABRIL" dataDxfId="19" totalsRowDxfId="18" dataCellStyle="Moneda 5"/>
    <tableColumn id="26" xr3:uid="{00000000-0010-0000-0000-00001A000000}" name="MAYO" dataDxfId="17" totalsRowDxfId="16" dataCellStyle="Moneda 5"/>
    <tableColumn id="27" xr3:uid="{00000000-0010-0000-0000-00001B000000}" name="JUNIO" dataDxfId="15" totalsRowDxfId="14" dataCellStyle="Moneda 5"/>
    <tableColumn id="28" xr3:uid="{00000000-0010-0000-0000-00001C000000}" name="JULIO" dataDxfId="13" totalsRowDxfId="12" dataCellStyle="Moneda 5"/>
    <tableColumn id="29" xr3:uid="{00000000-0010-0000-0000-00001D000000}" name="AGOSTO" dataDxfId="11" totalsRowDxfId="10" dataCellStyle="Moneda 5"/>
    <tableColumn id="30" xr3:uid="{00000000-0010-0000-0000-00001E000000}" name="SEPTIEMBRE" dataDxfId="9" totalsRowDxfId="8" dataCellStyle="Moneda 5"/>
    <tableColumn id="31" xr3:uid="{00000000-0010-0000-0000-00001F000000}" name="OCTUBRE" dataDxfId="7" totalsRowDxfId="6" dataCellStyle="Moneda 5"/>
    <tableColumn id="32" xr3:uid="{00000000-0010-0000-0000-000020000000}" name="NOVIEMBRE" dataDxfId="5" totalsRowDxfId="4" dataCellStyle="Moneda 5"/>
    <tableColumn id="33" xr3:uid="{00000000-0010-0000-0000-000021000000}" name="DICIEMBRE" dataDxfId="3" totalsRowDxfId="2" dataCellStyle="Moneda 5">
      <calculatedColumnFormula>SUM(Tabla3[[#This Row],[FEBRERO]:[NOVIEMBRE]])</calculatedColumnFormula>
    </tableColumn>
    <tableColumn id="3" xr3:uid="{C8BB2375-BCF9-4E50-88AE-7766CEA74BB9}" name="TOTALES" dataDxfId="1" totalsRowDxfId="0" dataCellStyle="Moneda 5">
      <calculatedColumnFormula>SUM(Tabla3[[#This Row],[ENERO]:[DICIEMBRE]])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09"/>
  <sheetViews>
    <sheetView tabSelected="1" topLeftCell="C3" zoomScale="64" zoomScaleNormal="64" workbookViewId="0">
      <selection activeCell="K26" sqref="K26"/>
    </sheetView>
  </sheetViews>
  <sheetFormatPr baseColWidth="10" defaultColWidth="11.42578125" defaultRowHeight="47.45" customHeight="1" x14ac:dyDescent="0.25"/>
  <cols>
    <col min="1" max="1" width="28.5703125" style="2" customWidth="1"/>
    <col min="2" max="2" width="29.5703125" style="2" customWidth="1"/>
    <col min="3" max="3" width="18.5703125" style="2" customWidth="1"/>
    <col min="4" max="4" width="34.28515625" style="2" customWidth="1"/>
    <col min="5" max="5" width="34.7109375" style="5" customWidth="1"/>
    <col min="6" max="6" width="29.85546875" style="10" customWidth="1"/>
    <col min="7" max="7" width="35.85546875" style="5" customWidth="1"/>
    <col min="8" max="8" width="29.42578125" style="5" customWidth="1"/>
    <col min="9" max="9" width="34.5703125" style="5" hidden="1" customWidth="1"/>
    <col min="10" max="10" width="34.28515625" style="129" customWidth="1"/>
    <col min="11" max="11" width="22.5703125" style="6" customWidth="1" collapsed="1"/>
    <col min="12" max="12" width="32.140625" style="5" customWidth="1" collapsed="1"/>
    <col min="13" max="13" width="16.5703125" style="7" customWidth="1"/>
    <col min="14" max="14" width="21.42578125" style="8" customWidth="1"/>
    <col min="15" max="15" width="20.85546875" style="7" customWidth="1"/>
    <col min="16" max="16" width="18.5703125" style="7" customWidth="1"/>
    <col min="17" max="17" width="21" style="9" customWidth="1"/>
    <col min="18" max="18" width="21.28515625" style="6" customWidth="1"/>
    <col min="19" max="19" width="20.42578125" style="9" customWidth="1"/>
    <col min="20" max="20" width="19.28515625" style="9" customWidth="1"/>
    <col min="21" max="22" width="19.85546875" style="9" customWidth="1"/>
    <col min="23" max="23" width="17.42578125" style="9" customWidth="1"/>
    <col min="24" max="24" width="26.85546875" style="9" customWidth="1"/>
    <col min="25" max="25" width="23.5703125" style="2" customWidth="1"/>
    <col min="26" max="26" width="20.140625" style="2" bestFit="1" customWidth="1"/>
    <col min="27" max="16384" width="11.42578125" style="2"/>
  </cols>
  <sheetData>
    <row r="1" spans="1:26" s="1" customFormat="1" ht="47.25" customHeight="1" thickBot="1" x14ac:dyDescent="0.3">
      <c r="A1" s="11" t="s">
        <v>69</v>
      </c>
      <c r="B1" s="12" t="s">
        <v>17</v>
      </c>
      <c r="C1" s="12" t="s">
        <v>18</v>
      </c>
      <c r="D1" s="12" t="s">
        <v>0</v>
      </c>
      <c r="E1" s="12" t="s">
        <v>1</v>
      </c>
      <c r="F1" s="12" t="s">
        <v>15</v>
      </c>
      <c r="G1" s="12" t="s">
        <v>2</v>
      </c>
      <c r="H1" s="12" t="s">
        <v>20</v>
      </c>
      <c r="I1" s="12" t="s">
        <v>21</v>
      </c>
      <c r="J1" s="120" t="s">
        <v>73</v>
      </c>
      <c r="K1" s="13" t="s">
        <v>16</v>
      </c>
      <c r="L1" s="13" t="s">
        <v>70</v>
      </c>
      <c r="M1" s="13" t="s">
        <v>3</v>
      </c>
      <c r="N1" s="13" t="s">
        <v>4</v>
      </c>
      <c r="O1" s="13" t="s">
        <v>5</v>
      </c>
      <c r="P1" s="13" t="s">
        <v>6</v>
      </c>
      <c r="Q1" s="13" t="s">
        <v>7</v>
      </c>
      <c r="R1" s="13" t="s">
        <v>8</v>
      </c>
      <c r="S1" s="13" t="s">
        <v>9</v>
      </c>
      <c r="T1" s="13" t="s">
        <v>10</v>
      </c>
      <c r="U1" s="13" t="s">
        <v>11</v>
      </c>
      <c r="V1" s="13" t="s">
        <v>12</v>
      </c>
      <c r="W1" s="13" t="s">
        <v>13</v>
      </c>
      <c r="X1" s="14" t="s">
        <v>14</v>
      </c>
      <c r="Y1" s="119" t="s">
        <v>72</v>
      </c>
    </row>
    <row r="2" spans="1:26" ht="125.25" customHeight="1" x14ac:dyDescent="0.25">
      <c r="A2" s="130" t="s">
        <v>22</v>
      </c>
      <c r="B2" s="131" t="s">
        <v>23</v>
      </c>
      <c r="C2" s="131" t="s">
        <v>24</v>
      </c>
      <c r="D2" s="132" t="s">
        <v>25</v>
      </c>
      <c r="E2" s="133">
        <v>2020002880112</v>
      </c>
      <c r="F2" s="132" t="s">
        <v>26</v>
      </c>
      <c r="G2" s="134" t="s">
        <v>27</v>
      </c>
      <c r="H2" s="131" t="s">
        <v>28</v>
      </c>
      <c r="I2" s="135" t="s">
        <v>29</v>
      </c>
      <c r="J2" s="133" t="s">
        <v>74</v>
      </c>
      <c r="K2" s="136">
        <v>4995791496</v>
      </c>
      <c r="L2" s="137" t="s">
        <v>76</v>
      </c>
      <c r="M2" s="138">
        <v>0</v>
      </c>
      <c r="N2" s="138">
        <v>1248947874</v>
      </c>
      <c r="O2" s="138">
        <v>1248947874</v>
      </c>
      <c r="P2" s="138">
        <v>0</v>
      </c>
      <c r="Q2" s="138">
        <v>2497895748</v>
      </c>
      <c r="R2" s="138"/>
      <c r="S2" s="138"/>
      <c r="T2" s="138"/>
      <c r="U2" s="139"/>
      <c r="V2" s="139"/>
      <c r="W2" s="139"/>
      <c r="X2" s="139"/>
      <c r="Y2" s="140">
        <f>SUM(Tabla3[[#This Row],[ENERO]:[DICIEMBRE]])</f>
        <v>4995791496</v>
      </c>
      <c r="Z2" s="116"/>
    </row>
    <row r="3" spans="1:26" ht="125.25" customHeight="1" x14ac:dyDescent="0.25">
      <c r="A3" s="130" t="s">
        <v>22</v>
      </c>
      <c r="B3" s="131" t="s">
        <v>23</v>
      </c>
      <c r="C3" s="131" t="s">
        <v>24</v>
      </c>
      <c r="D3" s="132" t="s">
        <v>25</v>
      </c>
      <c r="E3" s="133">
        <v>2020002880112</v>
      </c>
      <c r="F3" s="132" t="s">
        <v>31</v>
      </c>
      <c r="G3" s="134" t="s">
        <v>32</v>
      </c>
      <c r="H3" s="131" t="s">
        <v>28</v>
      </c>
      <c r="I3" s="133" t="s">
        <v>74</v>
      </c>
      <c r="J3" s="144">
        <v>1</v>
      </c>
      <c r="K3" s="152">
        <v>1050000000</v>
      </c>
      <c r="L3" s="137" t="s">
        <v>78</v>
      </c>
      <c r="M3" s="141"/>
      <c r="N3" s="141">
        <v>210000000</v>
      </c>
      <c r="O3" s="141">
        <v>210000000</v>
      </c>
      <c r="P3" s="141">
        <v>210000000</v>
      </c>
      <c r="Q3" s="141">
        <v>210000000</v>
      </c>
      <c r="R3" s="141">
        <v>210000000</v>
      </c>
      <c r="S3" s="141"/>
      <c r="T3" s="141"/>
      <c r="U3" s="141"/>
      <c r="V3" s="141"/>
      <c r="W3" s="141"/>
      <c r="X3" s="146">
        <f>SUM(Tabla3[[#This Row],[FEBRERO]:[NOVIEMBRE]])</f>
        <v>1050000000</v>
      </c>
      <c r="Y3" s="141">
        <f>SUM(Tabla3[[#This Row],[ENERO]:[DICIEMBRE]])</f>
        <v>2100000000</v>
      </c>
      <c r="Z3" s="116"/>
    </row>
    <row r="4" spans="1:26" ht="117" customHeight="1" x14ac:dyDescent="0.25">
      <c r="A4" s="130" t="s">
        <v>22</v>
      </c>
      <c r="B4" s="131" t="s">
        <v>23</v>
      </c>
      <c r="C4" s="131" t="s">
        <v>24</v>
      </c>
      <c r="D4" s="132" t="s">
        <v>25</v>
      </c>
      <c r="E4" s="133">
        <v>2020002880112</v>
      </c>
      <c r="F4" s="132" t="s">
        <v>31</v>
      </c>
      <c r="G4" s="134" t="s">
        <v>32</v>
      </c>
      <c r="H4" s="131" t="s">
        <v>28</v>
      </c>
      <c r="I4" s="135" t="s">
        <v>29</v>
      </c>
      <c r="J4" s="133" t="s">
        <v>74</v>
      </c>
      <c r="K4" s="136">
        <f>13899056949-K3</f>
        <v>12849056949</v>
      </c>
      <c r="L4" s="137" t="s">
        <v>77</v>
      </c>
      <c r="M4" s="138">
        <v>0</v>
      </c>
      <c r="N4" s="138">
        <v>4423018983</v>
      </c>
      <c r="O4" s="138">
        <v>2106509491.5</v>
      </c>
      <c r="P4" s="138">
        <v>2106509491.5</v>
      </c>
      <c r="Q4" s="138">
        <v>2106509491.5</v>
      </c>
      <c r="R4" s="138">
        <v>2106509491.5</v>
      </c>
      <c r="S4" s="138"/>
      <c r="T4" s="138"/>
      <c r="U4" s="139"/>
      <c r="V4" s="139"/>
      <c r="W4" s="139"/>
      <c r="X4" s="139"/>
      <c r="Y4" s="141">
        <f>SUM(Tabla3[[#This Row],[ENERO]:[DICIEMBRE]])</f>
        <v>12849056949</v>
      </c>
      <c r="Z4" s="117"/>
    </row>
    <row r="5" spans="1:26" ht="105" customHeight="1" x14ac:dyDescent="0.25">
      <c r="A5" s="130" t="s">
        <v>22</v>
      </c>
      <c r="B5" s="131" t="s">
        <v>23</v>
      </c>
      <c r="C5" s="131" t="s">
        <v>24</v>
      </c>
      <c r="D5" s="132" t="s">
        <v>25</v>
      </c>
      <c r="E5" s="133">
        <v>2020002880112</v>
      </c>
      <c r="F5" s="132" t="s">
        <v>31</v>
      </c>
      <c r="G5" s="142" t="s">
        <v>34</v>
      </c>
      <c r="H5" s="131" t="s">
        <v>28</v>
      </c>
      <c r="I5" s="143" t="s">
        <v>33</v>
      </c>
      <c r="J5" s="144">
        <v>1</v>
      </c>
      <c r="K5" s="136">
        <v>1351000000</v>
      </c>
      <c r="L5" s="137" t="s">
        <v>76</v>
      </c>
      <c r="M5" s="138">
        <v>0</v>
      </c>
      <c r="N5" s="138">
        <v>500000000</v>
      </c>
      <c r="O5" s="138">
        <v>0</v>
      </c>
      <c r="P5" s="138">
        <v>500000000</v>
      </c>
      <c r="Q5" s="138">
        <v>351000000</v>
      </c>
      <c r="R5" s="138"/>
      <c r="S5" s="138"/>
      <c r="T5" s="138"/>
      <c r="U5" s="139"/>
      <c r="V5" s="139"/>
      <c r="W5" s="139"/>
      <c r="X5" s="139"/>
      <c r="Y5" s="141">
        <f>SUM(Tabla3[[#This Row],[ENERO]:[DICIEMBRE]])</f>
        <v>1351000000</v>
      </c>
      <c r="Z5" s="117"/>
    </row>
    <row r="6" spans="1:26" ht="95.25" customHeight="1" x14ac:dyDescent="0.25">
      <c r="A6" s="130" t="s">
        <v>22</v>
      </c>
      <c r="B6" s="131" t="s">
        <v>23</v>
      </c>
      <c r="C6" s="131" t="s">
        <v>24</v>
      </c>
      <c r="D6" s="132" t="s">
        <v>25</v>
      </c>
      <c r="E6" s="133">
        <v>2020002880112</v>
      </c>
      <c r="F6" s="132" t="s">
        <v>31</v>
      </c>
      <c r="G6" s="134" t="s">
        <v>35</v>
      </c>
      <c r="H6" s="131" t="s">
        <v>28</v>
      </c>
      <c r="I6" s="143" t="s">
        <v>33</v>
      </c>
      <c r="J6" s="144">
        <v>1</v>
      </c>
      <c r="K6" s="136">
        <v>3514886555</v>
      </c>
      <c r="L6" s="137" t="s">
        <v>76</v>
      </c>
      <c r="M6" s="138">
        <v>0</v>
      </c>
      <c r="N6" s="138">
        <v>1757443277.5</v>
      </c>
      <c r="O6" s="138"/>
      <c r="P6" s="138">
        <v>1757443277.5</v>
      </c>
      <c r="Q6" s="138"/>
      <c r="R6" s="138"/>
      <c r="S6" s="138"/>
      <c r="T6" s="138">
        <v>0</v>
      </c>
      <c r="U6" s="139"/>
      <c r="V6" s="139"/>
      <c r="W6" s="139"/>
      <c r="X6" s="139"/>
      <c r="Y6" s="141">
        <f>SUM(Tabla3[[#This Row],[ENERO]:[DICIEMBRE]])</f>
        <v>3514886555</v>
      </c>
    </row>
    <row r="7" spans="1:26" ht="111.75" customHeight="1" x14ac:dyDescent="0.25">
      <c r="A7" s="130" t="s">
        <v>22</v>
      </c>
      <c r="B7" s="131" t="s">
        <v>23</v>
      </c>
      <c r="C7" s="131" t="s">
        <v>24</v>
      </c>
      <c r="D7" s="132" t="s">
        <v>25</v>
      </c>
      <c r="E7" s="133">
        <v>2020002880112</v>
      </c>
      <c r="F7" s="132" t="s">
        <v>31</v>
      </c>
      <c r="G7" s="134" t="s">
        <v>71</v>
      </c>
      <c r="H7" s="131" t="s">
        <v>28</v>
      </c>
      <c r="I7" s="143" t="s">
        <v>33</v>
      </c>
      <c r="J7" s="144">
        <v>1</v>
      </c>
      <c r="K7" s="136">
        <v>1578292000</v>
      </c>
      <c r="L7" s="137" t="s">
        <v>30</v>
      </c>
      <c r="M7" s="138">
        <v>0</v>
      </c>
      <c r="N7" s="145">
        <v>500000000</v>
      </c>
      <c r="O7" s="141"/>
      <c r="P7" s="145">
        <v>500000000</v>
      </c>
      <c r="Q7" s="141"/>
      <c r="R7" s="145">
        <v>578292000</v>
      </c>
      <c r="S7" s="141"/>
      <c r="T7" s="141"/>
      <c r="U7" s="141"/>
      <c r="V7" s="141"/>
      <c r="W7" s="141"/>
      <c r="X7" s="146"/>
      <c r="Y7" s="141">
        <f>SUM(Tabla3[[#This Row],[ENERO]:[DICIEMBRE]])</f>
        <v>1578292000</v>
      </c>
    </row>
    <row r="8" spans="1:26" s="1" customFormat="1" ht="111.75" customHeight="1" x14ac:dyDescent="0.25">
      <c r="A8" s="130" t="s">
        <v>22</v>
      </c>
      <c r="B8" s="131" t="s">
        <v>23</v>
      </c>
      <c r="C8" s="131" t="s">
        <v>24</v>
      </c>
      <c r="D8" s="131" t="s">
        <v>36</v>
      </c>
      <c r="E8" s="144">
        <v>2024002880039</v>
      </c>
      <c r="F8" s="131" t="s">
        <v>37</v>
      </c>
      <c r="G8" s="147" t="s">
        <v>38</v>
      </c>
      <c r="H8" s="147" t="s">
        <v>38</v>
      </c>
      <c r="I8" s="148" t="s">
        <v>75</v>
      </c>
      <c r="J8" s="149">
        <v>18</v>
      </c>
      <c r="K8" s="136">
        <v>150000000</v>
      </c>
      <c r="L8" s="150" t="s">
        <v>79</v>
      </c>
      <c r="M8" s="138">
        <v>0</v>
      </c>
      <c r="N8" s="138">
        <v>0</v>
      </c>
      <c r="O8" s="138">
        <v>0</v>
      </c>
      <c r="P8" s="145">
        <v>150000000</v>
      </c>
      <c r="Q8" s="138">
        <v>0</v>
      </c>
      <c r="R8" s="138">
        <v>0</v>
      </c>
      <c r="S8" s="138">
        <v>0</v>
      </c>
      <c r="T8" s="138">
        <v>0</v>
      </c>
      <c r="U8" s="138">
        <v>0</v>
      </c>
      <c r="V8" s="138">
        <v>0</v>
      </c>
      <c r="W8" s="138">
        <v>0</v>
      </c>
      <c r="X8" s="138">
        <v>0</v>
      </c>
      <c r="Y8" s="141">
        <f>SUM(Tabla3[[#This Row],[ENERO]:[DICIEMBRE]])</f>
        <v>150000000</v>
      </c>
    </row>
    <row r="9" spans="1:26" s="1" customFormat="1" ht="90" customHeight="1" x14ac:dyDescent="0.25">
      <c r="A9" s="130" t="s">
        <v>22</v>
      </c>
      <c r="B9" s="131" t="s">
        <v>23</v>
      </c>
      <c r="C9" s="131" t="s">
        <v>24</v>
      </c>
      <c r="D9" s="131" t="s">
        <v>40</v>
      </c>
      <c r="E9" s="144">
        <v>2024002880040</v>
      </c>
      <c r="F9" s="131" t="s">
        <v>41</v>
      </c>
      <c r="G9" s="151" t="s">
        <v>42</v>
      </c>
      <c r="H9" s="147" t="s">
        <v>43</v>
      </c>
      <c r="I9" s="131" t="s">
        <v>44</v>
      </c>
      <c r="J9" s="144">
        <v>200</v>
      </c>
      <c r="K9" s="152">
        <v>200000000</v>
      </c>
      <c r="L9" s="153" t="s">
        <v>19</v>
      </c>
      <c r="M9" s="138">
        <v>0</v>
      </c>
      <c r="N9" s="145">
        <v>50000000</v>
      </c>
      <c r="O9" s="141">
        <v>50000000</v>
      </c>
      <c r="P9" s="145">
        <v>50000000</v>
      </c>
      <c r="Q9" s="145">
        <v>50000000</v>
      </c>
      <c r="R9" s="141"/>
      <c r="S9" s="141"/>
      <c r="T9" s="141"/>
      <c r="U9" s="141"/>
      <c r="V9" s="141"/>
      <c r="W9" s="141"/>
      <c r="X9" s="141"/>
      <c r="Y9" s="141">
        <f>SUM(Tabla3[[#This Row],[ENERO]:[DICIEMBRE]])</f>
        <v>200000000</v>
      </c>
    </row>
    <row r="10" spans="1:26" s="1" customFormat="1" ht="78.75" customHeight="1" x14ac:dyDescent="0.25">
      <c r="A10" s="130" t="s">
        <v>22</v>
      </c>
      <c r="B10" s="131" t="s">
        <v>23</v>
      </c>
      <c r="C10" s="131" t="s">
        <v>24</v>
      </c>
      <c r="D10" s="131" t="s">
        <v>40</v>
      </c>
      <c r="E10" s="144">
        <v>2024002880040</v>
      </c>
      <c r="F10" s="131" t="s">
        <v>41</v>
      </c>
      <c r="G10" s="151" t="s">
        <v>42</v>
      </c>
      <c r="H10" s="147" t="s">
        <v>43</v>
      </c>
      <c r="I10" s="131" t="s">
        <v>44</v>
      </c>
      <c r="J10" s="144">
        <v>400</v>
      </c>
      <c r="K10" s="152">
        <v>370000000</v>
      </c>
      <c r="L10" s="150" t="s">
        <v>39</v>
      </c>
      <c r="M10" s="138">
        <v>0</v>
      </c>
      <c r="N10" s="145">
        <v>100000000</v>
      </c>
      <c r="O10" s="145">
        <v>90000000</v>
      </c>
      <c r="P10" s="145">
        <v>90000000</v>
      </c>
      <c r="Q10" s="145">
        <v>90000000</v>
      </c>
      <c r="R10" s="145"/>
      <c r="S10" s="145"/>
      <c r="T10" s="145"/>
      <c r="U10" s="145"/>
      <c r="V10" s="145"/>
      <c r="W10" s="141"/>
      <c r="X10" s="141"/>
      <c r="Y10" s="141">
        <f>SUM(Tabla3[[#This Row],[ENERO]:[DICIEMBRE]])</f>
        <v>370000000</v>
      </c>
    </row>
    <row r="11" spans="1:26" s="1" customFormat="1" ht="72.75" customHeight="1" x14ac:dyDescent="0.25">
      <c r="A11" s="130" t="s">
        <v>22</v>
      </c>
      <c r="B11" s="131" t="s">
        <v>23</v>
      </c>
      <c r="C11" s="131" t="s">
        <v>24</v>
      </c>
      <c r="D11" s="131" t="s">
        <v>40</v>
      </c>
      <c r="E11" s="144">
        <v>2024002880040</v>
      </c>
      <c r="F11" s="131" t="s">
        <v>41</v>
      </c>
      <c r="G11" s="151" t="s">
        <v>42</v>
      </c>
      <c r="H11" s="154" t="s">
        <v>45</v>
      </c>
      <c r="I11" s="155" t="s">
        <v>44</v>
      </c>
      <c r="J11" s="144">
        <v>600</v>
      </c>
      <c r="K11" s="152">
        <v>600000000</v>
      </c>
      <c r="L11" s="150" t="s">
        <v>39</v>
      </c>
      <c r="M11" s="141"/>
      <c r="N11" s="145"/>
      <c r="O11" s="145">
        <v>200000000</v>
      </c>
      <c r="P11" s="145">
        <v>200000000</v>
      </c>
      <c r="Q11" s="145">
        <v>200000000</v>
      </c>
      <c r="R11" s="145"/>
      <c r="S11" s="145"/>
      <c r="T11" s="145"/>
      <c r="U11" s="145"/>
      <c r="V11" s="145"/>
      <c r="W11" s="145"/>
      <c r="X11" s="141"/>
      <c r="Y11" s="141">
        <f>SUM(Tabla3[[#This Row],[ENERO]:[DICIEMBRE]])</f>
        <v>600000000</v>
      </c>
    </row>
    <row r="12" spans="1:26" s="1" customFormat="1" ht="72.75" customHeight="1" x14ac:dyDescent="0.25">
      <c r="A12" s="130" t="s">
        <v>22</v>
      </c>
      <c r="B12" s="131" t="s">
        <v>23</v>
      </c>
      <c r="C12" s="131" t="s">
        <v>24</v>
      </c>
      <c r="D12" s="131" t="s">
        <v>40</v>
      </c>
      <c r="E12" s="144">
        <v>2024002880040</v>
      </c>
      <c r="F12" s="131" t="s">
        <v>41</v>
      </c>
      <c r="G12" s="147" t="s">
        <v>68</v>
      </c>
      <c r="H12" s="156" t="s">
        <v>67</v>
      </c>
      <c r="I12" s="157"/>
      <c r="J12" s="144">
        <v>200</v>
      </c>
      <c r="K12" s="152">
        <v>2100000</v>
      </c>
      <c r="L12" s="173" t="s">
        <v>80</v>
      </c>
      <c r="M12" s="141"/>
      <c r="N12" s="141">
        <v>2100000</v>
      </c>
      <c r="O12" s="141"/>
      <c r="P12" s="141"/>
      <c r="Q12" s="141"/>
      <c r="R12" s="141"/>
      <c r="S12" s="141"/>
      <c r="T12" s="141"/>
      <c r="U12" s="141"/>
      <c r="V12" s="141"/>
      <c r="W12" s="141"/>
      <c r="X12" s="146">
        <f>SUM(Tabla3[[#This Row],[FEBRERO]:[NOVIEMBRE]])</f>
        <v>2100000</v>
      </c>
      <c r="Y12" s="141">
        <f>SUM(Tabla3[[#This Row],[ENERO]:[DICIEMBRE]])</f>
        <v>4200000</v>
      </c>
    </row>
    <row r="13" spans="1:26" ht="78.75" customHeight="1" x14ac:dyDescent="0.25">
      <c r="A13" s="130" t="s">
        <v>22</v>
      </c>
      <c r="B13" s="131" t="s">
        <v>23</v>
      </c>
      <c r="C13" s="131" t="s">
        <v>24</v>
      </c>
      <c r="D13" s="131" t="s">
        <v>40</v>
      </c>
      <c r="E13" s="144">
        <v>2024002880040</v>
      </c>
      <c r="F13" s="131" t="s">
        <v>41</v>
      </c>
      <c r="G13" s="147" t="s">
        <v>68</v>
      </c>
      <c r="H13" s="156" t="s">
        <v>67</v>
      </c>
      <c r="I13" s="157" t="s">
        <v>68</v>
      </c>
      <c r="J13" s="144">
        <v>200</v>
      </c>
      <c r="K13" s="152">
        <v>550000000</v>
      </c>
      <c r="L13" s="150" t="s">
        <v>39</v>
      </c>
      <c r="M13" s="141"/>
      <c r="N13" s="145">
        <v>50000000</v>
      </c>
      <c r="O13" s="145">
        <v>200000000</v>
      </c>
      <c r="P13" s="145">
        <v>200000000</v>
      </c>
      <c r="Q13" s="145">
        <v>100000000</v>
      </c>
      <c r="R13" s="145"/>
      <c r="S13" s="145"/>
      <c r="T13" s="145"/>
      <c r="U13" s="145"/>
      <c r="V13" s="145"/>
      <c r="W13" s="145"/>
      <c r="X13" s="145"/>
      <c r="Y13" s="141">
        <f>SUM(Tabla3[[#This Row],[ENERO]:[DICIEMBRE]])</f>
        <v>550000000</v>
      </c>
    </row>
    <row r="14" spans="1:26" ht="84.75" customHeight="1" x14ac:dyDescent="0.25">
      <c r="A14" s="130" t="s">
        <v>22</v>
      </c>
      <c r="B14" s="131" t="s">
        <v>23</v>
      </c>
      <c r="C14" s="131" t="s">
        <v>24</v>
      </c>
      <c r="D14" s="131" t="s">
        <v>40</v>
      </c>
      <c r="E14" s="144">
        <v>2024002880040</v>
      </c>
      <c r="F14" s="131" t="s">
        <v>41</v>
      </c>
      <c r="G14" s="158" t="s">
        <v>46</v>
      </c>
      <c r="H14" s="131" t="s">
        <v>46</v>
      </c>
      <c r="I14" s="131" t="s">
        <v>47</v>
      </c>
      <c r="J14" s="144">
        <v>300</v>
      </c>
      <c r="K14" s="152">
        <v>600000000</v>
      </c>
      <c r="L14" s="150" t="s">
        <v>39</v>
      </c>
      <c r="M14" s="141"/>
      <c r="N14" s="145">
        <v>100000000</v>
      </c>
      <c r="O14" s="145">
        <v>100000000</v>
      </c>
      <c r="P14" s="145">
        <v>100000000</v>
      </c>
      <c r="Q14" s="145">
        <v>100000000</v>
      </c>
      <c r="R14" s="145">
        <v>100000000</v>
      </c>
      <c r="S14" s="145">
        <v>100000000</v>
      </c>
      <c r="T14" s="145"/>
      <c r="U14" s="145"/>
      <c r="V14" s="141"/>
      <c r="W14" s="141"/>
      <c r="X14" s="141"/>
      <c r="Y14" s="141">
        <f>SUM(Tabla3[[#This Row],[ENERO]:[DICIEMBRE]])</f>
        <v>600000000</v>
      </c>
    </row>
    <row r="15" spans="1:26" ht="69.75" customHeight="1" x14ac:dyDescent="0.25">
      <c r="A15" s="130" t="s">
        <v>22</v>
      </c>
      <c r="B15" s="131" t="s">
        <v>23</v>
      </c>
      <c r="C15" s="131" t="s">
        <v>24</v>
      </c>
      <c r="D15" s="131" t="s">
        <v>40</v>
      </c>
      <c r="E15" s="144">
        <v>2024002880040</v>
      </c>
      <c r="F15" s="131" t="s">
        <v>41</v>
      </c>
      <c r="G15" s="158" t="s">
        <v>48</v>
      </c>
      <c r="H15" s="159" t="s">
        <v>49</v>
      </c>
      <c r="I15" s="131" t="s">
        <v>50</v>
      </c>
      <c r="J15" s="144">
        <v>200</v>
      </c>
      <c r="K15" s="152">
        <v>520000000</v>
      </c>
      <c r="L15" s="150" t="s">
        <v>39</v>
      </c>
      <c r="M15" s="141"/>
      <c r="N15" s="145">
        <v>100000000</v>
      </c>
      <c r="O15" s="145">
        <v>100000000</v>
      </c>
      <c r="P15" s="145">
        <v>100000000</v>
      </c>
      <c r="Q15" s="145">
        <v>110000000</v>
      </c>
      <c r="R15" s="145">
        <v>110000000</v>
      </c>
      <c r="S15" s="141"/>
      <c r="T15" s="141"/>
      <c r="U15" s="141"/>
      <c r="V15" s="141"/>
      <c r="W15" s="141"/>
      <c r="X15" s="141"/>
      <c r="Y15" s="141">
        <f>SUM(Tabla3[[#This Row],[ENERO]:[DICIEMBRE]])</f>
        <v>520000000</v>
      </c>
    </row>
    <row r="16" spans="1:26" ht="74.25" customHeight="1" x14ac:dyDescent="0.25">
      <c r="A16" s="130" t="s">
        <v>22</v>
      </c>
      <c r="B16" s="131" t="s">
        <v>23</v>
      </c>
      <c r="C16" s="131" t="s">
        <v>24</v>
      </c>
      <c r="D16" s="131" t="s">
        <v>40</v>
      </c>
      <c r="E16" s="144">
        <v>2024002880040</v>
      </c>
      <c r="F16" s="131" t="s">
        <v>41</v>
      </c>
      <c r="G16" s="158" t="s">
        <v>48</v>
      </c>
      <c r="H16" s="159" t="s">
        <v>49</v>
      </c>
      <c r="I16" s="131" t="s">
        <v>50</v>
      </c>
      <c r="J16" s="144">
        <v>100</v>
      </c>
      <c r="K16" s="152">
        <v>180000000</v>
      </c>
      <c r="L16" s="153" t="s">
        <v>19</v>
      </c>
      <c r="M16" s="141"/>
      <c r="N16" s="141">
        <v>30000000</v>
      </c>
      <c r="O16" s="145">
        <v>60000000</v>
      </c>
      <c r="P16" s="141">
        <v>30000000</v>
      </c>
      <c r="Q16" s="145">
        <v>60000000</v>
      </c>
      <c r="R16" s="141"/>
      <c r="S16" s="145"/>
      <c r="T16" s="141"/>
      <c r="U16" s="141"/>
      <c r="V16" s="141"/>
      <c r="W16" s="141"/>
      <c r="X16" s="141"/>
      <c r="Y16" s="141">
        <f>SUM(Tabla3[[#This Row],[ENERO]:[DICIEMBRE]])</f>
        <v>180000000</v>
      </c>
    </row>
    <row r="17" spans="1:25" ht="74.25" customHeight="1" x14ac:dyDescent="0.25">
      <c r="A17" s="130" t="s">
        <v>22</v>
      </c>
      <c r="B17" s="131" t="s">
        <v>23</v>
      </c>
      <c r="C17" s="131" t="s">
        <v>24</v>
      </c>
      <c r="D17" s="131" t="s">
        <v>40</v>
      </c>
      <c r="E17" s="144">
        <v>2024002880040</v>
      </c>
      <c r="F17" s="131" t="s">
        <v>41</v>
      </c>
      <c r="G17" s="159" t="s">
        <v>51</v>
      </c>
      <c r="H17" s="159" t="s">
        <v>43</v>
      </c>
      <c r="I17" s="157"/>
      <c r="J17" s="144">
        <v>18</v>
      </c>
      <c r="K17" s="160">
        <v>80000000</v>
      </c>
      <c r="L17" s="150" t="s">
        <v>39</v>
      </c>
      <c r="M17" s="141"/>
      <c r="N17" s="141"/>
      <c r="O17" s="141"/>
      <c r="P17" s="141">
        <v>40000000</v>
      </c>
      <c r="Q17" s="141"/>
      <c r="R17" s="141"/>
      <c r="S17" s="141">
        <v>40000000</v>
      </c>
      <c r="T17" s="141"/>
      <c r="U17" s="141"/>
      <c r="V17" s="141"/>
      <c r="W17" s="141"/>
      <c r="X17" s="146">
        <f>SUM(Tabla3[[#This Row],[FEBRERO]:[NOVIEMBRE]])</f>
        <v>80000000</v>
      </c>
      <c r="Y17" s="141">
        <f>SUM(Tabla3[[#This Row],[ENERO]:[DICIEMBRE]])</f>
        <v>160000000</v>
      </c>
    </row>
    <row r="18" spans="1:25" ht="75.75" customHeight="1" x14ac:dyDescent="0.25">
      <c r="A18" s="130" t="s">
        <v>22</v>
      </c>
      <c r="B18" s="131" t="s">
        <v>23</v>
      </c>
      <c r="C18" s="131" t="s">
        <v>24</v>
      </c>
      <c r="D18" s="131" t="s">
        <v>40</v>
      </c>
      <c r="E18" s="144">
        <v>2024002880040</v>
      </c>
      <c r="F18" s="131" t="s">
        <v>41</v>
      </c>
      <c r="G18" s="159" t="s">
        <v>51</v>
      </c>
      <c r="H18" s="159" t="s">
        <v>43</v>
      </c>
      <c r="I18" s="131" t="s">
        <v>52</v>
      </c>
      <c r="J18" s="144">
        <v>18</v>
      </c>
      <c r="K18" s="160">
        <f>1280000000-K17</f>
        <v>1200000000</v>
      </c>
      <c r="L18" s="150" t="s">
        <v>79</v>
      </c>
      <c r="M18" s="141"/>
      <c r="N18" s="145">
        <v>40000000</v>
      </c>
      <c r="O18" s="145">
        <v>40000000</v>
      </c>
      <c r="P18" s="145">
        <v>400000000</v>
      </c>
      <c r="Q18" s="145">
        <v>40000000</v>
      </c>
      <c r="R18" s="145">
        <v>40000000</v>
      </c>
      <c r="S18" s="145">
        <v>300000000</v>
      </c>
      <c r="T18" s="141"/>
      <c r="U18" s="145">
        <v>340000000</v>
      </c>
      <c r="V18" s="141"/>
      <c r="W18" s="141"/>
      <c r="X18" s="141"/>
      <c r="Y18" s="141">
        <f>SUM(Tabla3[[#This Row],[ENERO]:[DICIEMBRE]])</f>
        <v>1200000000</v>
      </c>
    </row>
    <row r="19" spans="1:25" ht="80.25" customHeight="1" x14ac:dyDescent="0.25">
      <c r="A19" s="130" t="s">
        <v>22</v>
      </c>
      <c r="B19" s="131" t="s">
        <v>23</v>
      </c>
      <c r="C19" s="131" t="s">
        <v>24</v>
      </c>
      <c r="D19" s="131" t="s">
        <v>40</v>
      </c>
      <c r="E19" s="144">
        <v>2024002880040</v>
      </c>
      <c r="F19" s="131" t="s">
        <v>41</v>
      </c>
      <c r="G19" s="159" t="s">
        <v>53</v>
      </c>
      <c r="H19" s="159" t="s">
        <v>53</v>
      </c>
      <c r="I19" s="131" t="s">
        <v>54</v>
      </c>
      <c r="J19" s="144">
        <v>100</v>
      </c>
      <c r="K19" s="160">
        <v>80000000</v>
      </c>
      <c r="L19" s="150" t="s">
        <v>39</v>
      </c>
      <c r="M19" s="161"/>
      <c r="N19" s="162">
        <v>30000000</v>
      </c>
      <c r="O19" s="162">
        <v>30000000</v>
      </c>
      <c r="P19" s="162">
        <v>20000000</v>
      </c>
      <c r="Q19" s="162"/>
      <c r="R19" s="162"/>
      <c r="S19" s="162"/>
      <c r="T19" s="163"/>
      <c r="U19" s="163"/>
      <c r="V19" s="163"/>
      <c r="W19" s="163"/>
      <c r="X19" s="141"/>
      <c r="Y19" s="141">
        <f>SUM(Tabla3[[#This Row],[ENERO]:[DICIEMBRE]])</f>
        <v>80000000</v>
      </c>
    </row>
    <row r="20" spans="1:25" ht="80.25" customHeight="1" x14ac:dyDescent="0.25">
      <c r="A20" s="170"/>
      <c r="B20" s="131" t="s">
        <v>23</v>
      </c>
      <c r="C20" s="131" t="s">
        <v>24</v>
      </c>
      <c r="D20" s="131" t="s">
        <v>36</v>
      </c>
      <c r="E20" s="144">
        <v>2024002880041</v>
      </c>
      <c r="F20" s="131" t="s">
        <v>55</v>
      </c>
      <c r="G20" s="148" t="s">
        <v>56</v>
      </c>
      <c r="H20" s="147" t="s">
        <v>57</v>
      </c>
      <c r="I20" s="157"/>
      <c r="J20" s="144">
        <v>50</v>
      </c>
      <c r="K20" s="160">
        <v>150000000</v>
      </c>
      <c r="L20" s="150" t="s">
        <v>39</v>
      </c>
      <c r="M20" s="141"/>
      <c r="N20" s="141"/>
      <c r="O20" s="141">
        <v>30000000</v>
      </c>
      <c r="P20" s="141">
        <v>30000000</v>
      </c>
      <c r="Q20" s="141">
        <v>30000000</v>
      </c>
      <c r="R20" s="141">
        <v>30000000</v>
      </c>
      <c r="S20" s="141">
        <v>30000000</v>
      </c>
      <c r="T20" s="141"/>
      <c r="U20" s="141"/>
      <c r="V20" s="141"/>
      <c r="W20" s="141"/>
      <c r="X20" s="146"/>
      <c r="Y20" s="141">
        <f>SUM(Tabla3[[#This Row],[ENERO]:[DICIEMBRE]])</f>
        <v>150000000</v>
      </c>
    </row>
    <row r="21" spans="1:25" ht="100.5" customHeight="1" x14ac:dyDescent="0.25">
      <c r="A21" s="130" t="s">
        <v>22</v>
      </c>
      <c r="B21" s="131" t="s">
        <v>23</v>
      </c>
      <c r="C21" s="131" t="s">
        <v>24</v>
      </c>
      <c r="D21" s="131" t="s">
        <v>36</v>
      </c>
      <c r="E21" s="144">
        <v>2024002880041</v>
      </c>
      <c r="F21" s="131" t="s">
        <v>55</v>
      </c>
      <c r="G21" s="148" t="s">
        <v>56</v>
      </c>
      <c r="H21" s="147" t="s">
        <v>57</v>
      </c>
      <c r="I21" s="164" t="s">
        <v>58</v>
      </c>
      <c r="J21" s="144">
        <v>50</v>
      </c>
      <c r="K21" s="160">
        <f>2350000000-K20</f>
        <v>2200000000</v>
      </c>
      <c r="L21" s="150" t="s">
        <v>39</v>
      </c>
      <c r="M21" s="165"/>
      <c r="N21" s="145"/>
      <c r="O21" s="145">
        <v>470000000</v>
      </c>
      <c r="P21" s="145">
        <v>470000000</v>
      </c>
      <c r="Q21" s="145">
        <v>470000000</v>
      </c>
      <c r="R21" s="145">
        <v>470000000</v>
      </c>
      <c r="S21" s="145">
        <v>320000000</v>
      </c>
      <c r="T21" s="141"/>
      <c r="U21" s="141"/>
      <c r="V21" s="141"/>
      <c r="W21" s="141"/>
      <c r="X21" s="141"/>
      <c r="Y21" s="141">
        <f>SUM(Tabla3[[#This Row],[ENERO]:[DICIEMBRE]])</f>
        <v>2200000000</v>
      </c>
    </row>
    <row r="22" spans="1:25" ht="115.5" customHeight="1" x14ac:dyDescent="0.25">
      <c r="A22" s="130" t="s">
        <v>22</v>
      </c>
      <c r="B22" s="131" t="s">
        <v>23</v>
      </c>
      <c r="C22" s="131" t="s">
        <v>24</v>
      </c>
      <c r="D22" s="131" t="s">
        <v>59</v>
      </c>
      <c r="E22" s="166">
        <v>2024002880045</v>
      </c>
      <c r="F22" s="131" t="s">
        <v>60</v>
      </c>
      <c r="G22" s="147" t="s">
        <v>61</v>
      </c>
      <c r="H22" s="147" t="s">
        <v>62</v>
      </c>
      <c r="I22" s="164" t="s">
        <v>63</v>
      </c>
      <c r="J22" s="144">
        <v>40</v>
      </c>
      <c r="K22" s="152">
        <v>23197000</v>
      </c>
      <c r="L22" s="153" t="s">
        <v>19</v>
      </c>
      <c r="M22" s="167"/>
      <c r="N22" s="145">
        <v>23197000</v>
      </c>
      <c r="O22" s="168"/>
      <c r="P22" s="145"/>
      <c r="Q22" s="141"/>
      <c r="R22" s="145"/>
      <c r="S22" s="141"/>
      <c r="T22" s="141"/>
      <c r="U22" s="141"/>
      <c r="V22" s="141"/>
      <c r="W22" s="141"/>
      <c r="X22" s="141"/>
      <c r="Y22" s="141">
        <f>SUM(Tabla3[[#This Row],[ENERO]:[DICIEMBRE]])</f>
        <v>23197000</v>
      </c>
    </row>
    <row r="23" spans="1:25" ht="105.75" customHeight="1" x14ac:dyDescent="0.25">
      <c r="A23" s="130" t="s">
        <v>22</v>
      </c>
      <c r="B23" s="131" t="s">
        <v>23</v>
      </c>
      <c r="C23" s="131" t="s">
        <v>24</v>
      </c>
      <c r="D23" s="131" t="s">
        <v>59</v>
      </c>
      <c r="E23" s="166">
        <v>2024002880045</v>
      </c>
      <c r="F23" s="131" t="s">
        <v>60</v>
      </c>
      <c r="G23" s="147" t="s">
        <v>61</v>
      </c>
      <c r="H23" s="147" t="s">
        <v>62</v>
      </c>
      <c r="I23" s="164" t="s">
        <v>63</v>
      </c>
      <c r="J23" s="144">
        <v>40</v>
      </c>
      <c r="K23" s="152">
        <v>435511780</v>
      </c>
      <c r="L23" s="150" t="s">
        <v>39</v>
      </c>
      <c r="M23" s="167"/>
      <c r="N23" s="145">
        <v>100000000</v>
      </c>
      <c r="O23" s="145">
        <v>100000000</v>
      </c>
      <c r="P23" s="145">
        <v>100000000</v>
      </c>
      <c r="Q23" s="145">
        <v>100000000</v>
      </c>
      <c r="R23" s="145">
        <v>35511780</v>
      </c>
      <c r="S23" s="145"/>
      <c r="T23" s="141"/>
      <c r="U23" s="141"/>
      <c r="V23" s="141"/>
      <c r="W23" s="141"/>
      <c r="X23" s="141"/>
      <c r="Y23" s="141">
        <f>SUM(Tabla3[[#This Row],[ENERO]:[DICIEMBRE]])</f>
        <v>435511780</v>
      </c>
    </row>
    <row r="24" spans="1:25" ht="105.75" customHeight="1" x14ac:dyDescent="0.25">
      <c r="A24" s="170"/>
      <c r="B24" s="171"/>
      <c r="C24" s="131" t="s">
        <v>24</v>
      </c>
      <c r="D24" s="131" t="s">
        <v>59</v>
      </c>
      <c r="E24" s="166">
        <v>2024002880045</v>
      </c>
      <c r="F24" s="131" t="s">
        <v>60</v>
      </c>
      <c r="G24" s="147" t="s">
        <v>64</v>
      </c>
      <c r="H24" s="147" t="s">
        <v>65</v>
      </c>
      <c r="I24" s="144">
        <v>50</v>
      </c>
      <c r="J24" s="172">
        <v>50</v>
      </c>
      <c r="K24" s="152">
        <v>450000000</v>
      </c>
      <c r="L24" s="150" t="s">
        <v>79</v>
      </c>
      <c r="M24" s="141"/>
      <c r="N24" s="141">
        <v>112500000</v>
      </c>
      <c r="O24" s="141"/>
      <c r="P24" s="141">
        <v>112500000</v>
      </c>
      <c r="Q24" s="141"/>
      <c r="R24" s="141">
        <v>112500000</v>
      </c>
      <c r="S24" s="141"/>
      <c r="T24" s="141">
        <v>112500000</v>
      </c>
      <c r="U24" s="141"/>
      <c r="V24" s="141"/>
      <c r="W24" s="141"/>
      <c r="X24" s="146"/>
      <c r="Y24" s="141">
        <f>SUM(Tabla3[[#This Row],[ENERO]:[DICIEMBRE]])</f>
        <v>450000000</v>
      </c>
    </row>
    <row r="25" spans="1:25" ht="93" customHeight="1" x14ac:dyDescent="0.25">
      <c r="A25" s="130" t="s">
        <v>22</v>
      </c>
      <c r="B25" s="131" t="s">
        <v>23</v>
      </c>
      <c r="C25" s="131" t="s">
        <v>24</v>
      </c>
      <c r="D25" s="131" t="s">
        <v>59</v>
      </c>
      <c r="E25" s="166">
        <v>2024002880045</v>
      </c>
      <c r="F25" s="131" t="s">
        <v>60</v>
      </c>
      <c r="G25" s="147" t="s">
        <v>64</v>
      </c>
      <c r="H25" s="147" t="s">
        <v>65</v>
      </c>
      <c r="I25" s="164" t="s">
        <v>66</v>
      </c>
      <c r="J25" s="144">
        <v>50</v>
      </c>
      <c r="K25" s="152">
        <f>1300000000-K24</f>
        <v>850000000</v>
      </c>
      <c r="L25" s="150" t="s">
        <v>39</v>
      </c>
      <c r="M25" s="167"/>
      <c r="N25" s="145">
        <f>350000000-N24</f>
        <v>237500000</v>
      </c>
      <c r="O25" s="145"/>
      <c r="P25" s="145">
        <f>350000000-P24</f>
        <v>237500000</v>
      </c>
      <c r="Q25" s="145"/>
      <c r="R25" s="145">
        <f>350000000-R24</f>
        <v>237500000</v>
      </c>
      <c r="S25" s="141"/>
      <c r="T25" s="145">
        <f>250000000-T24</f>
        <v>137500000</v>
      </c>
      <c r="U25" s="141"/>
      <c r="V25" s="141"/>
      <c r="W25" s="141"/>
      <c r="X25" s="141"/>
      <c r="Y25" s="169">
        <f>SUM(Tabla3[[#This Row],[ENERO]:[DICIEMBRE]])</f>
        <v>850000000</v>
      </c>
    </row>
    <row r="26" spans="1:25" ht="47.45" customHeight="1" x14ac:dyDescent="0.25">
      <c r="A26" s="35"/>
      <c r="B26" s="36"/>
      <c r="C26" s="36"/>
      <c r="D26" s="36"/>
      <c r="E26" s="41"/>
      <c r="F26" s="37"/>
      <c r="G26" s="46"/>
      <c r="H26" s="42"/>
      <c r="I26" s="118"/>
      <c r="J26" s="121"/>
      <c r="K26" s="45"/>
      <c r="L26" s="39"/>
      <c r="M26" s="40"/>
      <c r="N26" s="4"/>
      <c r="O26" s="40"/>
      <c r="P26" s="4"/>
      <c r="Q26" s="4"/>
      <c r="R26" s="4"/>
      <c r="S26" s="4"/>
      <c r="T26" s="4"/>
      <c r="U26" s="4"/>
      <c r="V26" s="4"/>
      <c r="W26" s="4"/>
      <c r="X26" s="4"/>
    </row>
    <row r="27" spans="1:25" ht="47.45" customHeight="1" x14ac:dyDescent="0.25">
      <c r="A27" s="35"/>
      <c r="B27" s="36"/>
      <c r="C27" s="36"/>
      <c r="D27" s="36"/>
      <c r="E27" s="24"/>
      <c r="F27" s="25"/>
      <c r="G27" s="47"/>
      <c r="H27" s="43"/>
      <c r="I27" s="43"/>
      <c r="J27" s="122"/>
      <c r="K27" s="44"/>
      <c r="L27" s="30"/>
      <c r="M27" s="22"/>
      <c r="N27" s="3"/>
      <c r="O27" s="22"/>
      <c r="P27" s="22"/>
      <c r="Q27" s="22"/>
      <c r="R27" s="22"/>
      <c r="S27" s="22"/>
      <c r="T27" s="22"/>
      <c r="U27" s="22"/>
      <c r="V27" s="3"/>
      <c r="W27" s="3"/>
      <c r="X27" s="3"/>
    </row>
    <row r="28" spans="1:25" ht="47.45" customHeight="1" x14ac:dyDescent="0.25">
      <c r="A28" s="35"/>
      <c r="B28" s="36"/>
      <c r="C28" s="36"/>
      <c r="D28" s="36"/>
      <c r="E28" s="41"/>
      <c r="F28" s="37"/>
      <c r="G28" s="46"/>
      <c r="H28" s="42"/>
      <c r="I28" s="42"/>
      <c r="J28" s="121"/>
      <c r="K28" s="45"/>
      <c r="L28" s="39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5" ht="47.45" customHeight="1" x14ac:dyDescent="0.25">
      <c r="A29" s="34"/>
      <c r="B29" s="36"/>
      <c r="C29" s="36"/>
      <c r="D29" s="36"/>
      <c r="E29" s="24"/>
      <c r="F29" s="25"/>
      <c r="G29" s="47"/>
      <c r="H29" s="34"/>
      <c r="I29" s="34"/>
      <c r="J29" s="122"/>
      <c r="K29" s="31"/>
      <c r="L29" s="30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5" ht="47.45" customHeight="1" x14ac:dyDescent="0.25">
      <c r="A30" s="35"/>
      <c r="B30" s="36"/>
      <c r="C30" s="36"/>
      <c r="D30" s="36"/>
      <c r="E30" s="41"/>
      <c r="F30" s="37"/>
      <c r="G30" s="46"/>
      <c r="H30" s="35"/>
      <c r="I30" s="35"/>
      <c r="J30" s="121"/>
      <c r="K30" s="38"/>
      <c r="L30" s="39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5" ht="47.45" customHeight="1" x14ac:dyDescent="0.25">
      <c r="A31" s="34"/>
      <c r="B31" s="36"/>
      <c r="C31" s="36"/>
      <c r="D31" s="36"/>
      <c r="E31" s="24"/>
      <c r="F31" s="25"/>
      <c r="G31" s="15"/>
      <c r="H31" s="43"/>
      <c r="I31" s="43"/>
      <c r="J31" s="122"/>
      <c r="K31" s="31"/>
      <c r="L31" s="30"/>
      <c r="M31" s="22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5" ht="47.45" customHeight="1" x14ac:dyDescent="0.25">
      <c r="A32" s="35"/>
      <c r="B32" s="36"/>
      <c r="C32" s="36"/>
      <c r="D32" s="36"/>
      <c r="E32" s="41"/>
      <c r="F32" s="37"/>
      <c r="G32" s="36"/>
      <c r="H32" s="42"/>
      <c r="I32" s="42"/>
      <c r="J32" s="121"/>
      <c r="K32" s="38"/>
      <c r="L32" s="48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"/>
    </row>
    <row r="33" spans="1:24" ht="47.45" customHeight="1" x14ac:dyDescent="0.25">
      <c r="A33" s="35"/>
      <c r="B33" s="36"/>
      <c r="C33" s="36"/>
      <c r="D33" s="36"/>
      <c r="E33" s="24"/>
      <c r="F33" s="25"/>
      <c r="G33" s="15"/>
      <c r="H33" s="43"/>
      <c r="I33" s="43"/>
      <c r="J33" s="122"/>
      <c r="K33" s="31"/>
      <c r="L33" s="30"/>
      <c r="M33" s="22"/>
      <c r="N33" s="3"/>
      <c r="O33" s="22"/>
      <c r="P33" s="3"/>
      <c r="Q33" s="3"/>
      <c r="R33" s="3"/>
      <c r="S33" s="3"/>
      <c r="T33" s="3"/>
      <c r="U33" s="3"/>
      <c r="V33" s="3"/>
      <c r="W33" s="3"/>
      <c r="X33" s="3"/>
    </row>
    <row r="34" spans="1:24" ht="47.45" customHeight="1" x14ac:dyDescent="0.25">
      <c r="A34" s="35"/>
      <c r="B34" s="36"/>
      <c r="C34" s="36"/>
      <c r="D34" s="36"/>
      <c r="E34" s="41"/>
      <c r="F34" s="37"/>
      <c r="G34" s="36"/>
      <c r="H34" s="42"/>
      <c r="I34" s="42"/>
      <c r="J34" s="121"/>
      <c r="K34" s="38"/>
      <c r="L34" s="39"/>
      <c r="M34" s="40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ht="47.45" customHeight="1" x14ac:dyDescent="0.25">
      <c r="B35" s="36"/>
      <c r="C35" s="36"/>
      <c r="D35" s="49"/>
      <c r="E35" s="41"/>
      <c r="F35" s="50"/>
      <c r="G35" s="51"/>
      <c r="H35" s="23"/>
      <c r="I35" s="23"/>
      <c r="J35" s="33"/>
      <c r="K35" s="31"/>
      <c r="L35" s="23"/>
      <c r="M35" s="22"/>
      <c r="N35" s="3"/>
      <c r="O35" s="3"/>
      <c r="P35" s="22"/>
      <c r="Q35" s="3"/>
      <c r="R35" s="3"/>
      <c r="S35" s="3"/>
      <c r="T35" s="3"/>
      <c r="U35" s="3"/>
      <c r="V35" s="3"/>
      <c r="W35" s="3"/>
      <c r="X35" s="3"/>
    </row>
    <row r="36" spans="1:24" ht="47.45" customHeight="1" x14ac:dyDescent="0.25">
      <c r="A36" s="5"/>
      <c r="B36" s="36"/>
      <c r="C36" s="36"/>
      <c r="D36" s="49"/>
      <c r="E36" s="41"/>
      <c r="F36" s="50"/>
      <c r="G36" s="51"/>
      <c r="H36" s="23"/>
      <c r="I36" s="23"/>
      <c r="J36" s="33"/>
      <c r="K36" s="31"/>
      <c r="L36" s="23"/>
      <c r="M36" s="22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47.45" customHeight="1" x14ac:dyDescent="0.25">
      <c r="A37" s="15"/>
      <c r="B37" s="26"/>
      <c r="C37" s="26"/>
      <c r="D37" s="52"/>
      <c r="E37" s="53"/>
      <c r="F37" s="25"/>
      <c r="G37" s="23"/>
      <c r="H37" s="26"/>
      <c r="I37" s="26"/>
      <c r="J37" s="123"/>
      <c r="K37" s="54"/>
      <c r="L37" s="23"/>
      <c r="M37" s="28"/>
      <c r="N37" s="29"/>
      <c r="O37" s="29"/>
      <c r="P37" s="28"/>
      <c r="Q37" s="29"/>
      <c r="R37" s="29"/>
      <c r="S37" s="29"/>
      <c r="T37" s="29"/>
      <c r="U37" s="29"/>
      <c r="V37" s="29"/>
      <c r="W37" s="29"/>
      <c r="X37" s="29"/>
    </row>
    <row r="38" spans="1:24" ht="47.45" customHeight="1" x14ac:dyDescent="0.25">
      <c r="A38" s="15"/>
      <c r="B38" s="52"/>
      <c r="C38" s="52"/>
      <c r="D38" s="52"/>
      <c r="E38" s="53"/>
      <c r="F38" s="25"/>
      <c r="G38" s="23"/>
      <c r="H38" s="26"/>
      <c r="I38" s="26"/>
      <c r="J38" s="123"/>
      <c r="K38" s="54"/>
      <c r="L38" s="23"/>
      <c r="M38" s="28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</row>
    <row r="39" spans="1:24" ht="47.45" customHeight="1" x14ac:dyDescent="0.25">
      <c r="A39" s="15"/>
      <c r="B39" s="52"/>
      <c r="C39" s="52"/>
      <c r="D39" s="52"/>
      <c r="E39" s="53"/>
      <c r="F39" s="25"/>
      <c r="G39" s="23"/>
      <c r="H39" s="26"/>
      <c r="I39" s="26"/>
      <c r="J39" s="123"/>
      <c r="K39" s="54"/>
      <c r="L39" s="23"/>
      <c r="M39" s="28"/>
      <c r="N39" s="29"/>
      <c r="O39" s="28"/>
      <c r="P39" s="29"/>
      <c r="Q39" s="29"/>
      <c r="R39" s="29"/>
      <c r="S39" s="29"/>
      <c r="T39" s="29"/>
      <c r="U39" s="29"/>
      <c r="V39" s="29"/>
      <c r="W39" s="29"/>
      <c r="X39" s="29"/>
    </row>
    <row r="40" spans="1:24" ht="47.45" customHeight="1" x14ac:dyDescent="0.25">
      <c r="A40" s="15"/>
      <c r="B40" s="52"/>
      <c r="C40" s="52"/>
      <c r="D40" s="52"/>
      <c r="E40" s="53"/>
      <c r="F40" s="25"/>
      <c r="G40" s="23"/>
      <c r="H40" s="26"/>
      <c r="I40" s="26"/>
      <c r="J40" s="123"/>
      <c r="K40" s="54"/>
      <c r="L40" s="23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</row>
    <row r="41" spans="1:24" ht="47.45" customHeight="1" x14ac:dyDescent="0.25">
      <c r="A41" s="15"/>
      <c r="B41" s="52"/>
      <c r="C41" s="52"/>
      <c r="D41" s="52"/>
      <c r="E41" s="53"/>
      <c r="F41" s="25"/>
      <c r="G41" s="23"/>
      <c r="H41" s="26"/>
      <c r="I41" s="26"/>
      <c r="J41" s="123"/>
      <c r="K41" s="54"/>
      <c r="L41" s="23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</row>
    <row r="42" spans="1:24" ht="47.45" customHeight="1" x14ac:dyDescent="0.25">
      <c r="A42" s="15"/>
      <c r="B42" s="52"/>
      <c r="C42" s="52"/>
      <c r="D42" s="52"/>
      <c r="E42" s="53"/>
      <c r="F42" s="25"/>
      <c r="G42" s="23"/>
      <c r="H42" s="26"/>
      <c r="I42" s="26"/>
      <c r="J42" s="123"/>
      <c r="K42" s="54"/>
      <c r="L42" s="23"/>
      <c r="M42" s="28"/>
      <c r="N42" s="28"/>
      <c r="O42" s="28"/>
      <c r="P42" s="28"/>
      <c r="Q42" s="28"/>
      <c r="R42" s="29"/>
      <c r="S42" s="29"/>
      <c r="T42" s="28"/>
      <c r="U42" s="28"/>
      <c r="V42" s="28"/>
      <c r="W42" s="28"/>
      <c r="X42" s="28"/>
    </row>
    <row r="43" spans="1:24" ht="47.45" customHeight="1" x14ac:dyDescent="0.25">
      <c r="A43" s="15"/>
      <c r="B43" s="52"/>
      <c r="C43" s="52"/>
      <c r="D43" s="52"/>
      <c r="E43" s="53"/>
      <c r="F43" s="25"/>
      <c r="G43" s="23"/>
      <c r="H43" s="26"/>
      <c r="I43" s="26"/>
      <c r="J43" s="123"/>
      <c r="K43" s="54"/>
      <c r="L43" s="23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9"/>
      <c r="X43" s="29"/>
    </row>
    <row r="44" spans="1:24" ht="47.45" customHeight="1" x14ac:dyDescent="0.25">
      <c r="A44" s="15"/>
      <c r="B44" s="52"/>
      <c r="C44" s="52"/>
      <c r="D44" s="52"/>
      <c r="E44" s="53"/>
      <c r="F44" s="25"/>
      <c r="G44" s="23"/>
      <c r="H44" s="26"/>
      <c r="I44" s="26"/>
      <c r="J44" s="123"/>
      <c r="K44" s="54"/>
      <c r="L44" s="23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</row>
    <row r="45" spans="1:24" ht="47.45" customHeight="1" x14ac:dyDescent="0.25">
      <c r="A45" s="15"/>
      <c r="B45" s="52"/>
      <c r="C45" s="52"/>
      <c r="D45" s="52"/>
      <c r="E45" s="25"/>
      <c r="F45" s="25"/>
      <c r="G45" s="15"/>
      <c r="H45" s="55"/>
      <c r="I45" s="55"/>
      <c r="J45" s="124"/>
      <c r="K45" s="54"/>
      <c r="L45" s="30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3"/>
    </row>
    <row r="46" spans="1:24" ht="47.45" customHeight="1" x14ac:dyDescent="0.25">
      <c r="A46" s="15"/>
      <c r="B46" s="52"/>
      <c r="C46" s="52"/>
      <c r="D46" s="52"/>
      <c r="E46" s="25"/>
      <c r="F46" s="25"/>
      <c r="G46" s="15"/>
      <c r="H46" s="55"/>
      <c r="I46" s="55"/>
      <c r="J46" s="124"/>
      <c r="K46" s="54"/>
      <c r="L46" s="30"/>
      <c r="M46" s="22"/>
      <c r="N46" s="29"/>
      <c r="O46" s="29"/>
      <c r="P46" s="29"/>
      <c r="Q46" s="29"/>
      <c r="R46" s="29"/>
      <c r="S46" s="29"/>
      <c r="T46" s="29"/>
      <c r="U46" s="29"/>
      <c r="V46" s="29"/>
      <c r="W46" s="3"/>
      <c r="X46" s="3"/>
    </row>
    <row r="47" spans="1:24" ht="47.45" customHeight="1" x14ac:dyDescent="0.25">
      <c r="A47" s="15"/>
      <c r="B47" s="52"/>
      <c r="C47" s="52"/>
      <c r="D47" s="52"/>
      <c r="E47" s="25"/>
      <c r="F47" s="25"/>
      <c r="G47" s="15"/>
      <c r="H47" s="55"/>
      <c r="I47" s="55"/>
      <c r="J47" s="124"/>
      <c r="K47" s="54"/>
      <c r="L47" s="30"/>
      <c r="M47" s="22"/>
      <c r="N47" s="29"/>
      <c r="O47" s="29"/>
      <c r="P47" s="29"/>
      <c r="Q47" s="29"/>
      <c r="R47" s="29"/>
      <c r="S47" s="3"/>
      <c r="T47" s="3"/>
      <c r="U47" s="3"/>
      <c r="V47" s="3"/>
      <c r="W47" s="3"/>
      <c r="X47" s="3"/>
    </row>
    <row r="48" spans="1:24" ht="47.45" customHeight="1" x14ac:dyDescent="0.25">
      <c r="A48" s="15"/>
      <c r="B48" s="52"/>
      <c r="C48" s="52"/>
      <c r="D48" s="52"/>
      <c r="E48" s="25"/>
      <c r="F48" s="25"/>
      <c r="G48" s="15"/>
      <c r="H48" s="55"/>
      <c r="I48" s="55"/>
      <c r="J48" s="124"/>
      <c r="K48" s="54"/>
      <c r="L48" s="30"/>
      <c r="M48" s="22"/>
      <c r="N48" s="29"/>
      <c r="O48" s="29"/>
      <c r="P48" s="29"/>
      <c r="Q48" s="29"/>
      <c r="R48" s="29"/>
      <c r="S48" s="3"/>
      <c r="T48" s="3"/>
      <c r="U48" s="3"/>
      <c r="V48" s="3"/>
      <c r="W48" s="3"/>
      <c r="X48" s="3"/>
    </row>
    <row r="49" spans="1:24" ht="47.45" customHeight="1" x14ac:dyDescent="0.25">
      <c r="A49" s="15"/>
      <c r="B49" s="52"/>
      <c r="C49" s="52"/>
      <c r="D49" s="52"/>
      <c r="E49" s="25"/>
      <c r="F49" s="25"/>
      <c r="G49" s="15"/>
      <c r="H49" s="55"/>
      <c r="I49" s="55"/>
      <c r="J49" s="124"/>
      <c r="K49" s="54"/>
      <c r="L49" s="30"/>
      <c r="M49" s="22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3"/>
    </row>
    <row r="50" spans="1:24" ht="47.45" customHeight="1" x14ac:dyDescent="0.25">
      <c r="A50" s="15"/>
      <c r="B50" s="52"/>
      <c r="C50" s="52"/>
      <c r="D50" s="52"/>
      <c r="E50" s="25"/>
      <c r="F50" s="25"/>
      <c r="G50" s="15"/>
      <c r="H50" s="55"/>
      <c r="I50" s="55"/>
      <c r="J50" s="124"/>
      <c r="K50" s="54"/>
      <c r="L50" s="30"/>
      <c r="M50" s="22"/>
      <c r="N50" s="29"/>
      <c r="O50" s="29"/>
      <c r="P50" s="28"/>
      <c r="Q50" s="29"/>
      <c r="R50" s="29"/>
      <c r="S50" s="29"/>
      <c r="T50" s="29"/>
      <c r="U50" s="29"/>
      <c r="V50" s="29"/>
      <c r="W50" s="29"/>
      <c r="X50" s="3"/>
    </row>
    <row r="51" spans="1:24" ht="47.45" customHeight="1" x14ac:dyDescent="0.25">
      <c r="A51" s="15"/>
      <c r="B51" s="25"/>
      <c r="C51" s="25"/>
      <c r="D51" s="56"/>
      <c r="E51" s="25"/>
      <c r="F51" s="56"/>
      <c r="G51" s="48"/>
      <c r="H51" s="25"/>
      <c r="I51" s="25"/>
      <c r="J51" s="123"/>
      <c r="K51" s="54"/>
      <c r="L51" s="30"/>
      <c r="M51" s="22"/>
      <c r="N51" s="29"/>
      <c r="O51" s="3"/>
      <c r="P51" s="29"/>
      <c r="Q51" s="3"/>
      <c r="R51" s="29"/>
      <c r="S51" s="3"/>
      <c r="T51" s="3"/>
      <c r="U51" s="3"/>
      <c r="V51" s="29"/>
      <c r="W51" s="3"/>
      <c r="X51" s="3"/>
    </row>
    <row r="52" spans="1:24" ht="47.45" customHeight="1" x14ac:dyDescent="0.25">
      <c r="A52" s="34"/>
      <c r="B52" s="23"/>
      <c r="C52" s="23"/>
      <c r="D52" s="23"/>
      <c r="E52" s="24"/>
      <c r="F52" s="53"/>
      <c r="G52" s="15"/>
      <c r="H52" s="23"/>
      <c r="I52" s="23"/>
      <c r="J52" s="33"/>
      <c r="K52" s="27"/>
      <c r="L52" s="23"/>
      <c r="M52" s="28"/>
      <c r="N52" s="29"/>
      <c r="O52" s="29"/>
      <c r="P52" s="28"/>
      <c r="Q52" s="29"/>
      <c r="R52" s="29"/>
      <c r="S52" s="29"/>
      <c r="T52" s="29"/>
      <c r="U52" s="29"/>
      <c r="V52" s="29"/>
      <c r="W52" s="29"/>
      <c r="X52" s="29"/>
    </row>
    <row r="53" spans="1:24" ht="47.45" customHeight="1" x14ac:dyDescent="0.25">
      <c r="A53" s="34"/>
      <c r="B53" s="23"/>
      <c r="C53" s="23"/>
      <c r="D53" s="23"/>
      <c r="E53" s="24"/>
      <c r="F53" s="25"/>
      <c r="G53" s="15"/>
      <c r="H53" s="23"/>
      <c r="I53" s="23"/>
      <c r="J53" s="33"/>
      <c r="K53" s="27"/>
      <c r="L53" s="23"/>
      <c r="M53" s="28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</row>
    <row r="54" spans="1:24" ht="47.45" customHeight="1" x14ac:dyDescent="0.25">
      <c r="A54" s="34"/>
      <c r="B54" s="15"/>
      <c r="C54" s="15"/>
      <c r="D54" s="15"/>
      <c r="E54" s="24"/>
      <c r="F54" s="25"/>
      <c r="G54" s="15"/>
      <c r="H54" s="15"/>
      <c r="I54" s="15"/>
      <c r="J54" s="33"/>
      <c r="K54" s="27"/>
      <c r="L54" s="30"/>
      <c r="M54" s="28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</row>
    <row r="55" spans="1:24" ht="47.45" customHeight="1" x14ac:dyDescent="0.25">
      <c r="A55" s="34"/>
      <c r="B55" s="23"/>
      <c r="C55" s="23"/>
      <c r="D55" s="23"/>
      <c r="E55" s="24"/>
      <c r="F55" s="25"/>
      <c r="G55" s="15"/>
      <c r="H55" s="23"/>
      <c r="I55" s="23"/>
      <c r="J55" s="33"/>
      <c r="K55" s="27"/>
      <c r="L55" s="23"/>
      <c r="M55" s="28"/>
      <c r="N55" s="29"/>
      <c r="O55" s="28"/>
      <c r="P55" s="29"/>
      <c r="Q55" s="29"/>
      <c r="R55" s="29"/>
      <c r="S55" s="29"/>
      <c r="T55" s="29"/>
      <c r="U55" s="29"/>
      <c r="V55" s="29"/>
      <c r="W55" s="29"/>
      <c r="X55" s="29"/>
    </row>
    <row r="56" spans="1:24" ht="47.45" customHeight="1" x14ac:dyDescent="0.25">
      <c r="A56" s="34"/>
      <c r="B56" s="15"/>
      <c r="C56" s="15"/>
      <c r="D56" s="15"/>
      <c r="E56" s="24"/>
      <c r="F56" s="25"/>
      <c r="G56" s="15"/>
      <c r="H56" s="15"/>
      <c r="I56" s="15"/>
      <c r="J56" s="33"/>
      <c r="K56" s="27"/>
      <c r="L56" s="30"/>
      <c r="M56" s="28"/>
      <c r="N56" s="29"/>
      <c r="O56" s="28"/>
      <c r="P56" s="29"/>
      <c r="Q56" s="29"/>
      <c r="R56" s="29"/>
      <c r="S56" s="29"/>
      <c r="T56" s="29"/>
      <c r="U56" s="29"/>
      <c r="V56" s="29"/>
      <c r="W56" s="29"/>
      <c r="X56" s="29"/>
    </row>
    <row r="57" spans="1:24" ht="47.45" customHeight="1" x14ac:dyDescent="0.25">
      <c r="A57" s="34"/>
      <c r="B57" s="23"/>
      <c r="C57" s="23"/>
      <c r="D57" s="23"/>
      <c r="E57" s="24"/>
      <c r="F57" s="25"/>
      <c r="G57" s="15"/>
      <c r="H57" s="23"/>
      <c r="I57" s="23"/>
      <c r="J57" s="33"/>
      <c r="K57" s="27"/>
      <c r="L57" s="23"/>
      <c r="M57" s="28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</row>
    <row r="58" spans="1:24" ht="47.45" customHeight="1" x14ac:dyDescent="0.25">
      <c r="A58" s="34"/>
      <c r="B58" s="15"/>
      <c r="C58" s="15"/>
      <c r="D58" s="15"/>
      <c r="E58" s="24"/>
      <c r="F58" s="25"/>
      <c r="G58" s="15"/>
      <c r="H58" s="15"/>
      <c r="I58" s="15"/>
      <c r="J58" s="33"/>
      <c r="K58" s="27"/>
      <c r="L58" s="30"/>
      <c r="M58" s="28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</row>
    <row r="59" spans="1:24" ht="47.45" customHeight="1" x14ac:dyDescent="0.25">
      <c r="A59" s="34"/>
      <c r="B59" s="15"/>
      <c r="C59" s="15"/>
      <c r="D59" s="15"/>
      <c r="E59" s="24"/>
      <c r="F59" s="25"/>
      <c r="G59" s="15"/>
      <c r="H59" s="15"/>
      <c r="I59" s="15"/>
      <c r="J59" s="33"/>
      <c r="K59" s="27"/>
      <c r="L59" s="30"/>
      <c r="M59" s="28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</row>
    <row r="60" spans="1:24" ht="47.45" customHeight="1" x14ac:dyDescent="0.25">
      <c r="A60" s="34"/>
      <c r="B60" s="23"/>
      <c r="C60" s="23"/>
      <c r="D60" s="23"/>
      <c r="E60" s="24"/>
      <c r="F60" s="25"/>
      <c r="G60" s="15"/>
      <c r="H60" s="23"/>
      <c r="I60" s="23"/>
      <c r="J60" s="33"/>
      <c r="K60" s="27"/>
      <c r="L60" s="23"/>
      <c r="M60" s="29"/>
      <c r="N60" s="29"/>
      <c r="O60" s="29"/>
      <c r="P60" s="57"/>
      <c r="Q60" s="29"/>
      <c r="R60" s="29"/>
      <c r="S60" s="29"/>
      <c r="T60" s="29"/>
      <c r="U60" s="29"/>
      <c r="V60" s="29"/>
      <c r="W60" s="29"/>
      <c r="X60" s="29"/>
    </row>
    <row r="61" spans="1:24" ht="47.45" customHeight="1" x14ac:dyDescent="0.25">
      <c r="A61" s="34"/>
      <c r="B61" s="23"/>
      <c r="C61" s="23"/>
      <c r="D61" s="23"/>
      <c r="E61" s="24"/>
      <c r="F61" s="25"/>
      <c r="G61" s="15"/>
      <c r="H61" s="23"/>
      <c r="I61" s="23"/>
      <c r="J61" s="33"/>
      <c r="K61" s="27"/>
      <c r="L61" s="23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47.45" customHeight="1" x14ac:dyDescent="0.25">
      <c r="A62" s="34"/>
      <c r="B62" s="15"/>
      <c r="C62" s="15"/>
      <c r="D62" s="15"/>
      <c r="E62" s="24"/>
      <c r="F62" s="25"/>
      <c r="G62" s="15"/>
      <c r="H62" s="15"/>
      <c r="I62" s="15"/>
      <c r="J62" s="33"/>
      <c r="K62" s="27"/>
      <c r="L62" s="30"/>
      <c r="M62" s="28"/>
      <c r="N62" s="29"/>
      <c r="O62" s="28"/>
      <c r="P62" s="29"/>
      <c r="Q62" s="29"/>
      <c r="R62" s="29"/>
      <c r="S62" s="29"/>
      <c r="T62" s="29"/>
      <c r="U62" s="29"/>
      <c r="V62" s="29"/>
      <c r="W62" s="29"/>
      <c r="X62" s="29"/>
    </row>
    <row r="63" spans="1:24" ht="47.45" customHeight="1" x14ac:dyDescent="0.25">
      <c r="A63" s="34"/>
      <c r="B63" s="23"/>
      <c r="C63" s="23"/>
      <c r="D63" s="23"/>
      <c r="E63" s="24"/>
      <c r="F63" s="25"/>
      <c r="G63" s="15"/>
      <c r="H63" s="23"/>
      <c r="I63" s="23"/>
      <c r="J63" s="33"/>
      <c r="K63" s="27"/>
      <c r="L63" s="23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9"/>
      <c r="X63" s="29"/>
    </row>
    <row r="64" spans="1:24" ht="47.45" customHeight="1" x14ac:dyDescent="0.25">
      <c r="A64" s="34"/>
      <c r="B64" s="23"/>
      <c r="C64" s="23"/>
      <c r="D64" s="23"/>
      <c r="E64" s="24"/>
      <c r="F64" s="25"/>
      <c r="G64" s="15"/>
      <c r="H64" s="23"/>
      <c r="I64" s="23"/>
      <c r="J64" s="33"/>
      <c r="K64" s="27"/>
      <c r="L64" s="23"/>
      <c r="M64" s="28"/>
      <c r="N64" s="28"/>
      <c r="O64" s="28"/>
      <c r="P64" s="28"/>
      <c r="Q64" s="29"/>
      <c r="R64" s="29"/>
      <c r="S64" s="29"/>
      <c r="T64" s="29"/>
      <c r="U64" s="29"/>
      <c r="V64" s="29"/>
      <c r="W64" s="29"/>
      <c r="X64" s="29"/>
    </row>
    <row r="65" spans="1:24" ht="47.45" customHeight="1" x14ac:dyDescent="0.25">
      <c r="A65" s="34"/>
      <c r="B65" s="58"/>
      <c r="C65" s="58"/>
      <c r="D65" s="58"/>
      <c r="E65" s="53"/>
      <c r="F65" s="59"/>
      <c r="G65" s="23"/>
      <c r="H65" s="16"/>
      <c r="I65" s="16"/>
      <c r="J65" s="125"/>
      <c r="K65" s="60"/>
      <c r="L65" s="61"/>
      <c r="M65" s="62"/>
      <c r="N65" s="63"/>
      <c r="O65" s="64"/>
      <c r="P65" s="65"/>
      <c r="Q65" s="65"/>
      <c r="R65" s="64"/>
      <c r="S65" s="65"/>
      <c r="T65" s="65"/>
      <c r="U65" s="64"/>
      <c r="V65" s="65"/>
      <c r="W65" s="65"/>
      <c r="X65" s="64"/>
    </row>
    <row r="66" spans="1:24" ht="47.45" customHeight="1" x14ac:dyDescent="0.25">
      <c r="A66" s="34"/>
      <c r="B66" s="58"/>
      <c r="C66" s="58"/>
      <c r="D66" s="58"/>
      <c r="E66" s="53"/>
      <c r="F66" s="59"/>
      <c r="G66" s="23"/>
      <c r="H66" s="16"/>
      <c r="I66" s="16"/>
      <c r="J66" s="125"/>
      <c r="K66" s="60"/>
      <c r="L66" s="61"/>
      <c r="M66" s="66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</row>
    <row r="67" spans="1:24" ht="47.45" customHeight="1" x14ac:dyDescent="0.25">
      <c r="A67" s="34"/>
      <c r="B67" s="58"/>
      <c r="C67" s="58"/>
      <c r="D67" s="58"/>
      <c r="E67" s="53"/>
      <c r="F67" s="59"/>
      <c r="G67" s="23"/>
      <c r="H67" s="16"/>
      <c r="I67" s="16"/>
      <c r="J67" s="125"/>
      <c r="K67" s="60"/>
      <c r="L67" s="67"/>
      <c r="M67" s="66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</row>
    <row r="68" spans="1:24" ht="47.45" customHeight="1" x14ac:dyDescent="0.25">
      <c r="A68" s="34"/>
      <c r="B68" s="58"/>
      <c r="C68" s="58"/>
      <c r="D68" s="58"/>
      <c r="E68" s="24"/>
      <c r="F68" s="59"/>
      <c r="G68" s="23"/>
      <c r="H68" s="16"/>
      <c r="I68" s="16"/>
      <c r="J68" s="125"/>
      <c r="K68" s="68"/>
      <c r="L68" s="23"/>
      <c r="M68" s="66"/>
      <c r="N68" s="65"/>
      <c r="O68" s="65"/>
      <c r="P68" s="66"/>
      <c r="Q68" s="66"/>
      <c r="R68" s="65"/>
      <c r="S68" s="65"/>
      <c r="T68" s="66"/>
      <c r="U68" s="65"/>
      <c r="V68" s="65"/>
      <c r="W68" s="65"/>
      <c r="X68" s="65"/>
    </row>
    <row r="69" spans="1:24" ht="47.45" customHeight="1" x14ac:dyDescent="0.25">
      <c r="A69" s="34"/>
      <c r="B69" s="58"/>
      <c r="C69" s="58"/>
      <c r="D69" s="58"/>
      <c r="E69" s="24"/>
      <c r="F69" s="59"/>
      <c r="G69" s="23"/>
      <c r="H69" s="16"/>
      <c r="I69" s="16"/>
      <c r="J69" s="125"/>
      <c r="K69" s="68"/>
      <c r="L69" s="23"/>
      <c r="M69" s="66"/>
      <c r="N69" s="66"/>
      <c r="O69" s="66"/>
      <c r="P69" s="66"/>
      <c r="Q69" s="66"/>
      <c r="R69" s="66"/>
      <c r="S69" s="66"/>
      <c r="T69" s="66"/>
      <c r="U69" s="64"/>
      <c r="V69" s="66"/>
      <c r="W69" s="66"/>
      <c r="X69" s="66"/>
    </row>
    <row r="70" spans="1:24" ht="47.45" customHeight="1" x14ac:dyDescent="0.25">
      <c r="A70" s="34"/>
      <c r="B70" s="58"/>
      <c r="C70" s="58"/>
      <c r="D70" s="58"/>
      <c r="E70" s="15"/>
      <c r="F70" s="59"/>
      <c r="G70" s="15"/>
      <c r="H70" s="16"/>
      <c r="I70" s="16"/>
      <c r="J70" s="125"/>
      <c r="K70" s="69"/>
      <c r="L70" s="23"/>
      <c r="M70" s="66"/>
      <c r="N70" s="66"/>
      <c r="O70" s="70"/>
      <c r="P70" s="70"/>
      <c r="Q70" s="70"/>
      <c r="R70" s="70"/>
      <c r="S70" s="70"/>
      <c r="T70" s="70"/>
      <c r="U70" s="66"/>
      <c r="V70" s="66"/>
      <c r="W70" s="66"/>
      <c r="X70" s="66"/>
    </row>
    <row r="71" spans="1:24" ht="47.45" customHeight="1" x14ac:dyDescent="0.25">
      <c r="A71" s="34"/>
      <c r="B71" s="58"/>
      <c r="C71" s="58"/>
      <c r="D71" s="58"/>
      <c r="E71" s="15"/>
      <c r="F71" s="59"/>
      <c r="G71" s="15"/>
      <c r="H71" s="16"/>
      <c r="I71" s="16"/>
      <c r="J71" s="125"/>
      <c r="K71" s="69"/>
      <c r="L71" s="23"/>
      <c r="M71" s="66"/>
      <c r="N71" s="66"/>
      <c r="O71" s="70"/>
      <c r="P71" s="70"/>
      <c r="Q71" s="70"/>
      <c r="R71" s="70"/>
      <c r="S71" s="70"/>
      <c r="T71" s="70"/>
      <c r="U71" s="66"/>
      <c r="V71" s="66"/>
      <c r="W71" s="66"/>
      <c r="X71" s="66"/>
    </row>
    <row r="72" spans="1:24" ht="47.45" customHeight="1" x14ac:dyDescent="0.25">
      <c r="A72" s="34"/>
      <c r="B72" s="58"/>
      <c r="C72" s="58"/>
      <c r="D72" s="58"/>
      <c r="E72" s="15"/>
      <c r="F72" s="59"/>
      <c r="G72" s="15"/>
      <c r="H72" s="16"/>
      <c r="I72" s="16"/>
      <c r="J72" s="125"/>
      <c r="K72" s="20"/>
      <c r="L72" s="23"/>
      <c r="M72" s="66"/>
      <c r="N72" s="66"/>
      <c r="O72" s="66"/>
      <c r="P72" s="22"/>
      <c r="Q72" s="22"/>
      <c r="R72" s="22"/>
      <c r="S72" s="22"/>
      <c r="T72" s="22"/>
      <c r="U72" s="22"/>
      <c r="V72" s="66"/>
      <c r="W72" s="66"/>
      <c r="X72" s="66"/>
    </row>
    <row r="73" spans="1:24" ht="47.45" customHeight="1" x14ac:dyDescent="0.25">
      <c r="A73" s="34"/>
      <c r="B73" s="58"/>
      <c r="C73" s="58"/>
      <c r="D73" s="58"/>
      <c r="E73" s="24"/>
      <c r="F73" s="25"/>
      <c r="G73" s="23"/>
      <c r="H73" s="16"/>
      <c r="I73" s="16"/>
      <c r="J73" s="125"/>
      <c r="K73" s="20"/>
      <c r="L73" s="23"/>
      <c r="M73" s="66"/>
      <c r="N73" s="65"/>
      <c r="O73" s="70"/>
      <c r="P73" s="70"/>
      <c r="Q73" s="70"/>
      <c r="R73" s="70"/>
      <c r="S73" s="70"/>
      <c r="T73" s="70"/>
      <c r="U73" s="66"/>
      <c r="V73" s="66"/>
      <c r="W73" s="66"/>
      <c r="X73" s="66"/>
    </row>
    <row r="74" spans="1:24" ht="47.45" customHeight="1" x14ac:dyDescent="0.25">
      <c r="A74" s="34"/>
      <c r="B74" s="58"/>
      <c r="C74" s="58"/>
      <c r="D74" s="58"/>
      <c r="E74" s="24"/>
      <c r="F74" s="25"/>
      <c r="G74" s="23"/>
      <c r="H74" s="16"/>
      <c r="I74" s="16"/>
      <c r="J74" s="125"/>
      <c r="K74" s="20"/>
      <c r="L74" s="23"/>
      <c r="M74" s="66"/>
      <c r="N74" s="65"/>
      <c r="O74" s="70"/>
      <c r="P74" s="70"/>
      <c r="Q74" s="70"/>
      <c r="R74" s="70"/>
      <c r="S74" s="70"/>
      <c r="T74" s="70"/>
      <c r="U74" s="66"/>
      <c r="V74" s="66"/>
      <c r="W74" s="66"/>
      <c r="X74" s="66"/>
    </row>
    <row r="75" spans="1:24" ht="47.45" customHeight="1" x14ac:dyDescent="0.25">
      <c r="A75" s="34"/>
      <c r="B75" s="58"/>
      <c r="C75" s="58"/>
      <c r="D75" s="58"/>
      <c r="E75" s="15"/>
      <c r="F75" s="59"/>
      <c r="G75" s="47"/>
      <c r="H75" s="16"/>
      <c r="I75" s="16"/>
      <c r="J75" s="125"/>
      <c r="K75" s="71"/>
      <c r="L75" s="23"/>
      <c r="M75" s="66"/>
      <c r="N75" s="65"/>
      <c r="O75" s="70"/>
      <c r="P75" s="70"/>
      <c r="Q75" s="70"/>
      <c r="R75" s="70"/>
      <c r="S75" s="70"/>
      <c r="T75" s="66"/>
      <c r="U75" s="66"/>
      <c r="V75" s="66"/>
      <c r="W75" s="66"/>
      <c r="X75" s="66"/>
    </row>
    <row r="76" spans="1:24" ht="47.45" customHeight="1" x14ac:dyDescent="0.25">
      <c r="A76" s="34"/>
      <c r="B76" s="58"/>
      <c r="C76" s="58"/>
      <c r="D76" s="58"/>
      <c r="E76" s="15"/>
      <c r="F76" s="59"/>
      <c r="G76" s="16"/>
      <c r="H76" s="16"/>
      <c r="I76" s="16"/>
      <c r="J76" s="125"/>
      <c r="K76" s="72"/>
      <c r="L76" s="33"/>
      <c r="M76" s="66"/>
      <c r="N76" s="66"/>
      <c r="O76" s="66"/>
      <c r="P76" s="64"/>
      <c r="Q76" s="64"/>
      <c r="R76" s="64"/>
      <c r="S76" s="64"/>
      <c r="T76" s="64"/>
      <c r="U76" s="64"/>
      <c r="V76" s="64"/>
      <c r="W76" s="64"/>
      <c r="X76" s="64"/>
    </row>
    <row r="77" spans="1:24" ht="47.45" customHeight="1" x14ac:dyDescent="0.25">
      <c r="A77" s="34"/>
      <c r="B77" s="58"/>
      <c r="C77" s="58"/>
      <c r="D77" s="58"/>
      <c r="E77" s="15"/>
      <c r="F77" s="59"/>
      <c r="G77" s="23"/>
      <c r="H77" s="16"/>
      <c r="I77" s="16"/>
      <c r="J77" s="125"/>
      <c r="K77" s="73"/>
      <c r="L77" s="33"/>
      <c r="M77" s="66"/>
      <c r="N77" s="66"/>
      <c r="O77" s="70"/>
      <c r="P77" s="70"/>
      <c r="Q77" s="70"/>
      <c r="R77" s="70"/>
      <c r="S77" s="70"/>
      <c r="T77" s="70"/>
      <c r="U77" s="66"/>
      <c r="V77" s="66"/>
      <c r="W77" s="66"/>
      <c r="X77" s="66"/>
    </row>
    <row r="78" spans="1:24" ht="47.45" customHeight="1" x14ac:dyDescent="0.25">
      <c r="A78" s="34"/>
      <c r="B78" s="58"/>
      <c r="C78" s="58"/>
      <c r="D78" s="58"/>
      <c r="E78" s="33"/>
      <c r="F78" s="59"/>
      <c r="G78" s="47"/>
      <c r="H78" s="16"/>
      <c r="I78" s="16"/>
      <c r="J78" s="125"/>
      <c r="K78" s="74"/>
      <c r="L78" s="23"/>
      <c r="M78" s="66"/>
      <c r="N78" s="66"/>
      <c r="O78" s="66"/>
      <c r="P78" s="66"/>
      <c r="Q78" s="66"/>
      <c r="R78" s="3"/>
      <c r="S78" s="66"/>
      <c r="T78" s="66"/>
      <c r="U78" s="3"/>
      <c r="V78" s="66"/>
      <c r="W78" s="66"/>
      <c r="X78" s="66"/>
    </row>
    <row r="79" spans="1:24" ht="47.45" customHeight="1" x14ac:dyDescent="0.25">
      <c r="A79" s="34"/>
      <c r="B79" s="58"/>
      <c r="C79" s="58"/>
      <c r="D79" s="58"/>
      <c r="E79" s="33"/>
      <c r="F79" s="59"/>
      <c r="G79" s="47"/>
      <c r="H79" s="16"/>
      <c r="I79" s="16"/>
      <c r="J79" s="125"/>
      <c r="K79" s="20"/>
      <c r="L79" s="23"/>
      <c r="M79" s="66"/>
      <c r="N79" s="66"/>
      <c r="O79" s="70"/>
      <c r="P79" s="64"/>
      <c r="Q79" s="64"/>
      <c r="R79" s="64"/>
      <c r="S79" s="64"/>
      <c r="T79" s="66"/>
      <c r="U79" s="66"/>
      <c r="V79" s="66"/>
      <c r="W79" s="66"/>
      <c r="X79" s="66"/>
    </row>
    <row r="80" spans="1:24" ht="47.45" customHeight="1" x14ac:dyDescent="0.25">
      <c r="A80" s="34"/>
      <c r="B80" s="58"/>
      <c r="C80" s="58"/>
      <c r="D80" s="58"/>
      <c r="E80" s="33"/>
      <c r="F80" s="59"/>
      <c r="G80" s="47"/>
      <c r="H80" s="16"/>
      <c r="I80" s="16"/>
      <c r="J80" s="125"/>
      <c r="K80" s="20"/>
      <c r="L80" s="23"/>
      <c r="M80" s="22"/>
      <c r="N80" s="3"/>
      <c r="O80" s="22"/>
      <c r="P80" s="3"/>
      <c r="Q80" s="3"/>
      <c r="R80" s="3"/>
      <c r="S80" s="3"/>
      <c r="T80" s="3"/>
      <c r="U80" s="3"/>
      <c r="V80" s="3"/>
      <c r="W80" s="3"/>
      <c r="X80" s="3"/>
    </row>
    <row r="81" spans="1:24" ht="47.45" customHeight="1" x14ac:dyDescent="0.25">
      <c r="A81" s="34"/>
      <c r="B81" s="58"/>
      <c r="C81" s="58"/>
      <c r="D81" s="58"/>
      <c r="E81" s="33"/>
      <c r="F81" s="75"/>
      <c r="G81" s="47"/>
      <c r="H81" s="47"/>
      <c r="I81" s="47"/>
      <c r="J81" s="126"/>
      <c r="K81" s="76"/>
      <c r="L81" s="23"/>
      <c r="M81" s="66"/>
      <c r="N81" s="66"/>
      <c r="O81" s="70"/>
      <c r="P81" s="70"/>
      <c r="Q81" s="70"/>
      <c r="R81" s="70"/>
      <c r="S81" s="70"/>
      <c r="T81" s="66"/>
      <c r="U81" s="66"/>
      <c r="V81" s="66"/>
      <c r="W81" s="66"/>
      <c r="X81" s="66"/>
    </row>
    <row r="82" spans="1:24" ht="47.45" customHeight="1" x14ac:dyDescent="0.25">
      <c r="A82" s="34"/>
      <c r="B82" s="58"/>
      <c r="C82" s="58"/>
      <c r="D82" s="58"/>
      <c r="E82" s="33"/>
      <c r="F82" s="75"/>
      <c r="G82" s="77"/>
      <c r="H82" s="47"/>
      <c r="I82" s="47"/>
      <c r="J82" s="126"/>
      <c r="K82" s="76"/>
      <c r="L82" s="23"/>
      <c r="M82" s="66"/>
      <c r="N82" s="66"/>
      <c r="O82" s="70"/>
      <c r="P82" s="70"/>
      <c r="Q82" s="70"/>
      <c r="R82" s="70"/>
      <c r="S82" s="70"/>
      <c r="T82" s="70"/>
      <c r="U82" s="66"/>
      <c r="V82" s="66"/>
      <c r="W82" s="66"/>
      <c r="X82" s="66"/>
    </row>
    <row r="83" spans="1:24" ht="47.45" customHeight="1" x14ac:dyDescent="0.25">
      <c r="A83" s="34"/>
      <c r="B83" s="58"/>
      <c r="C83" s="58"/>
      <c r="D83" s="58"/>
      <c r="E83" s="15"/>
      <c r="F83" s="26"/>
      <c r="G83" s="47"/>
      <c r="H83" s="47"/>
      <c r="I83" s="47"/>
      <c r="J83" s="126"/>
      <c r="K83" s="78"/>
      <c r="L83" s="23"/>
      <c r="M83" s="66"/>
      <c r="N83" s="66"/>
      <c r="O83" s="70"/>
      <c r="P83" s="70"/>
      <c r="Q83" s="70"/>
      <c r="R83" s="70"/>
      <c r="S83" s="70"/>
      <c r="T83" s="70"/>
      <c r="U83" s="66"/>
      <c r="V83" s="66"/>
      <c r="W83" s="66"/>
      <c r="X83" s="66"/>
    </row>
    <row r="84" spans="1:24" ht="47.45" customHeight="1" x14ac:dyDescent="0.25">
      <c r="A84" s="34"/>
      <c r="B84" s="58"/>
      <c r="C84" s="58"/>
      <c r="D84" s="58"/>
      <c r="E84" s="15"/>
      <c r="F84" s="59"/>
      <c r="G84" s="23"/>
      <c r="H84" s="47"/>
      <c r="I84" s="47"/>
      <c r="J84" s="126"/>
      <c r="K84" s="66"/>
      <c r="L84" s="23"/>
      <c r="M84" s="66"/>
      <c r="N84" s="66"/>
      <c r="O84" s="70"/>
      <c r="P84" s="70"/>
      <c r="Q84" s="70"/>
      <c r="R84" s="70"/>
      <c r="S84" s="70"/>
      <c r="T84" s="70"/>
      <c r="U84" s="66"/>
      <c r="V84" s="66"/>
      <c r="W84" s="66"/>
      <c r="X84" s="66"/>
    </row>
    <row r="85" spans="1:24" ht="47.45" customHeight="1" x14ac:dyDescent="0.25">
      <c r="A85" s="34"/>
      <c r="B85" s="58"/>
      <c r="C85" s="58"/>
      <c r="D85" s="58"/>
      <c r="E85" s="15"/>
      <c r="F85" s="59"/>
      <c r="G85" s="79"/>
      <c r="H85" s="47"/>
      <c r="I85" s="47"/>
      <c r="J85" s="126"/>
      <c r="K85" s="20"/>
      <c r="L85" s="23"/>
      <c r="M85" s="66"/>
      <c r="N85" s="66"/>
      <c r="O85" s="22"/>
      <c r="P85" s="22"/>
      <c r="Q85" s="22"/>
      <c r="R85" s="22"/>
      <c r="S85" s="22"/>
      <c r="T85" s="22"/>
      <c r="U85" s="66"/>
      <c r="V85" s="66"/>
      <c r="W85" s="66"/>
      <c r="X85" s="66"/>
    </row>
    <row r="86" spans="1:24" ht="47.45" customHeight="1" x14ac:dyDescent="0.25">
      <c r="A86" s="34"/>
      <c r="B86" s="58"/>
      <c r="C86" s="58"/>
      <c r="D86" s="58"/>
      <c r="E86" s="15"/>
      <c r="F86" s="59"/>
      <c r="G86" s="80"/>
      <c r="H86" s="47"/>
      <c r="I86" s="47"/>
      <c r="J86" s="126"/>
      <c r="K86" s="76"/>
      <c r="L86" s="23"/>
      <c r="M86" s="66"/>
      <c r="N86" s="66"/>
      <c r="O86" s="70"/>
      <c r="P86" s="70"/>
      <c r="Q86" s="70"/>
      <c r="R86" s="70"/>
      <c r="S86" s="70"/>
      <c r="T86" s="66"/>
      <c r="U86" s="66"/>
      <c r="V86" s="66"/>
      <c r="W86" s="66"/>
      <c r="X86" s="66"/>
    </row>
    <row r="87" spans="1:24" ht="47.45" customHeight="1" x14ac:dyDescent="0.25">
      <c r="A87" s="34"/>
      <c r="B87" s="58"/>
      <c r="C87" s="58"/>
      <c r="D87" s="58"/>
      <c r="E87" s="15"/>
      <c r="F87" s="59"/>
      <c r="G87" s="47"/>
      <c r="H87" s="47"/>
      <c r="I87" s="47"/>
      <c r="J87" s="126"/>
      <c r="K87" s="81"/>
      <c r="L87" s="23"/>
      <c r="M87" s="66"/>
      <c r="N87" s="66"/>
      <c r="O87" s="70"/>
      <c r="P87" s="70"/>
      <c r="Q87" s="70"/>
      <c r="R87" s="70"/>
      <c r="S87" s="70"/>
      <c r="T87" s="66"/>
      <c r="U87" s="66"/>
      <c r="V87" s="66"/>
      <c r="W87" s="66"/>
      <c r="X87" s="66"/>
    </row>
    <row r="88" spans="1:24" ht="47.45" customHeight="1" x14ac:dyDescent="0.25">
      <c r="A88" s="34"/>
      <c r="B88" s="58"/>
      <c r="C88" s="58"/>
      <c r="D88" s="58"/>
      <c r="E88" s="24"/>
      <c r="F88" s="26"/>
      <c r="G88" s="47"/>
      <c r="H88" s="47"/>
      <c r="I88" s="47"/>
      <c r="J88" s="126"/>
      <c r="K88" s="82"/>
      <c r="L88" s="23"/>
      <c r="M88" s="66"/>
      <c r="N88" s="66"/>
      <c r="O88" s="70"/>
      <c r="P88" s="70"/>
      <c r="Q88" s="70"/>
      <c r="R88" s="70"/>
      <c r="S88" s="70"/>
      <c r="T88" s="70"/>
      <c r="U88" s="66"/>
      <c r="V88" s="66"/>
      <c r="W88" s="66"/>
      <c r="X88" s="66"/>
    </row>
    <row r="89" spans="1:24" ht="47.45" customHeight="1" x14ac:dyDescent="0.25">
      <c r="A89" s="34"/>
      <c r="B89" s="58"/>
      <c r="C89" s="58"/>
      <c r="D89" s="58"/>
      <c r="E89" s="24"/>
      <c r="F89" s="26"/>
      <c r="G89" s="47"/>
      <c r="H89" s="47"/>
      <c r="I89" s="47"/>
      <c r="J89" s="126"/>
      <c r="K89" s="82"/>
      <c r="L89" s="23"/>
      <c r="M89" s="66"/>
      <c r="N89" s="66"/>
      <c r="O89" s="70"/>
      <c r="P89" s="70"/>
      <c r="Q89" s="70"/>
      <c r="R89" s="70"/>
      <c r="S89" s="70"/>
      <c r="T89" s="70"/>
      <c r="U89" s="66"/>
      <c r="V89" s="66"/>
      <c r="W89" s="66"/>
      <c r="X89" s="66"/>
    </row>
    <row r="90" spans="1:24" ht="47.45" customHeight="1" x14ac:dyDescent="0.25">
      <c r="A90" s="34"/>
      <c r="B90" s="58"/>
      <c r="C90" s="58"/>
      <c r="D90" s="58"/>
      <c r="E90" s="83"/>
      <c r="F90" s="59"/>
      <c r="G90" s="84"/>
      <c r="H90" s="47"/>
      <c r="I90" s="47"/>
      <c r="J90" s="126"/>
      <c r="K90" s="69"/>
      <c r="L90" s="23"/>
      <c r="M90" s="66"/>
      <c r="N90" s="66"/>
      <c r="O90" s="70"/>
      <c r="P90" s="70"/>
      <c r="Q90" s="70"/>
      <c r="R90" s="70"/>
      <c r="S90" s="66"/>
      <c r="T90" s="66"/>
      <c r="U90" s="66"/>
      <c r="V90" s="66"/>
      <c r="W90" s="66"/>
      <c r="X90" s="66"/>
    </row>
    <row r="91" spans="1:24" ht="47.45" customHeight="1" x14ac:dyDescent="0.25">
      <c r="A91" s="34"/>
      <c r="B91" s="58"/>
      <c r="C91" s="58"/>
      <c r="D91" s="58"/>
      <c r="E91" s="83"/>
      <c r="F91" s="59"/>
      <c r="G91" s="84"/>
      <c r="H91" s="47"/>
      <c r="I91" s="47"/>
      <c r="J91" s="126"/>
      <c r="K91" s="20"/>
      <c r="L91" s="23"/>
      <c r="M91" s="66"/>
      <c r="N91" s="66"/>
      <c r="O91" s="70"/>
      <c r="P91" s="70"/>
      <c r="Q91" s="70"/>
      <c r="R91" s="66"/>
      <c r="S91" s="66"/>
      <c r="T91" s="66"/>
      <c r="U91" s="66"/>
      <c r="V91" s="66"/>
      <c r="W91" s="66"/>
      <c r="X91" s="66"/>
    </row>
    <row r="92" spans="1:24" ht="47.45" customHeight="1" x14ac:dyDescent="0.25">
      <c r="A92" s="34"/>
      <c r="B92" s="58"/>
      <c r="C92" s="58"/>
      <c r="D92" s="58"/>
      <c r="E92" s="15"/>
      <c r="F92" s="59"/>
      <c r="G92" s="23"/>
      <c r="H92" s="47"/>
      <c r="I92" s="47"/>
      <c r="J92" s="126"/>
      <c r="K92" s="85"/>
      <c r="L92" s="23"/>
      <c r="M92" s="66"/>
      <c r="N92" s="66"/>
      <c r="O92" s="70"/>
      <c r="P92" s="70"/>
      <c r="Q92" s="70"/>
      <c r="R92" s="70"/>
      <c r="S92" s="70"/>
      <c r="T92" s="70"/>
      <c r="U92" s="70"/>
      <c r="V92" s="70"/>
      <c r="W92" s="70"/>
      <c r="X92" s="70"/>
    </row>
    <row r="93" spans="1:24" ht="47.45" customHeight="1" x14ac:dyDescent="0.25">
      <c r="A93" s="34"/>
      <c r="B93" s="58"/>
      <c r="C93" s="58"/>
      <c r="D93" s="58"/>
      <c r="E93" s="15"/>
      <c r="F93" s="59"/>
      <c r="G93" s="23"/>
      <c r="H93" s="47"/>
      <c r="I93" s="47"/>
      <c r="J93" s="126"/>
      <c r="K93" s="85"/>
      <c r="L93" s="23"/>
      <c r="M93" s="66"/>
      <c r="N93" s="66"/>
      <c r="O93" s="70"/>
      <c r="P93" s="70"/>
      <c r="Q93" s="70"/>
      <c r="R93" s="70"/>
      <c r="S93" s="70"/>
      <c r="T93" s="70"/>
      <c r="U93" s="66"/>
      <c r="V93" s="66"/>
      <c r="W93" s="66"/>
      <c r="X93" s="66"/>
    </row>
    <row r="94" spans="1:24" ht="47.45" customHeight="1" x14ac:dyDescent="0.25">
      <c r="A94" s="34"/>
      <c r="B94" s="58"/>
      <c r="C94" s="58"/>
      <c r="D94" s="58"/>
      <c r="E94" s="15"/>
      <c r="F94" s="59"/>
      <c r="G94" s="23"/>
      <c r="H94" s="47"/>
      <c r="I94" s="47"/>
      <c r="J94" s="126"/>
      <c r="K94" s="20"/>
      <c r="L94" s="23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</row>
    <row r="95" spans="1:24" ht="47.45" customHeight="1" x14ac:dyDescent="0.25">
      <c r="A95" s="34"/>
      <c r="B95" s="58"/>
      <c r="C95" s="58"/>
      <c r="D95" s="58"/>
      <c r="E95" s="15"/>
      <c r="F95" s="59"/>
      <c r="G95" s="23"/>
      <c r="H95" s="47"/>
      <c r="I95" s="47"/>
      <c r="J95" s="126"/>
      <c r="K95" s="66"/>
      <c r="L95" s="23"/>
      <c r="M95" s="66"/>
      <c r="N95" s="66"/>
      <c r="O95" s="70"/>
      <c r="P95" s="70"/>
      <c r="Q95" s="70"/>
      <c r="R95" s="70"/>
      <c r="S95" s="70"/>
      <c r="T95" s="70"/>
      <c r="U95" s="66"/>
      <c r="V95" s="66"/>
      <c r="W95" s="66"/>
      <c r="X95" s="66"/>
    </row>
    <row r="96" spans="1:24" ht="47.45" customHeight="1" x14ac:dyDescent="0.25">
      <c r="A96" s="34"/>
      <c r="B96" s="58"/>
      <c r="C96" s="58"/>
      <c r="D96" s="58"/>
      <c r="E96" s="15"/>
      <c r="F96" s="59"/>
      <c r="G96" s="23"/>
      <c r="H96" s="47"/>
      <c r="I96" s="47"/>
      <c r="J96" s="126"/>
      <c r="K96" s="20"/>
      <c r="L96" s="23"/>
      <c r="M96" s="66"/>
      <c r="N96" s="66"/>
      <c r="O96" s="70"/>
      <c r="P96" s="70"/>
      <c r="Q96" s="70"/>
      <c r="R96" s="70"/>
      <c r="S96" s="70"/>
      <c r="T96" s="70"/>
      <c r="U96" s="66"/>
      <c r="V96" s="66"/>
      <c r="W96" s="66"/>
      <c r="X96" s="66"/>
    </row>
    <row r="97" spans="1:24" ht="47.45" customHeight="1" x14ac:dyDescent="0.25">
      <c r="A97" s="34"/>
      <c r="B97" s="58"/>
      <c r="C97" s="58"/>
      <c r="D97" s="58"/>
      <c r="E97" s="15"/>
      <c r="F97" s="59"/>
      <c r="G97" s="23"/>
      <c r="H97" s="47"/>
      <c r="I97" s="47"/>
      <c r="J97" s="126"/>
      <c r="K97" s="85"/>
      <c r="L97" s="23"/>
      <c r="M97" s="66"/>
      <c r="N97" s="66"/>
      <c r="O97" s="70"/>
      <c r="P97" s="70"/>
      <c r="Q97" s="70"/>
      <c r="R97" s="70"/>
      <c r="S97" s="70"/>
      <c r="T97" s="70"/>
      <c r="U97" s="66"/>
      <c r="V97" s="66"/>
      <c r="W97" s="66"/>
      <c r="X97" s="66"/>
    </row>
    <row r="98" spans="1:24" ht="47.45" customHeight="1" x14ac:dyDescent="0.25">
      <c r="A98" s="34"/>
      <c r="B98" s="58"/>
      <c r="C98" s="58"/>
      <c r="D98" s="58"/>
      <c r="E98" s="24"/>
      <c r="F98" s="86"/>
      <c r="G98" s="23"/>
      <c r="H98" s="47"/>
      <c r="I98" s="47"/>
      <c r="J98" s="126"/>
      <c r="K98" s="87"/>
      <c r="L98" s="15"/>
      <c r="M98" s="66"/>
      <c r="N98" s="66"/>
      <c r="O98" s="70"/>
      <c r="P98" s="70"/>
      <c r="Q98" s="70"/>
      <c r="R98" s="70"/>
      <c r="S98" s="70"/>
      <c r="T98" s="70"/>
      <c r="U98" s="66"/>
      <c r="V98" s="66"/>
      <c r="W98" s="66"/>
      <c r="X98" s="66"/>
    </row>
    <row r="99" spans="1:24" ht="47.45" customHeight="1" x14ac:dyDescent="0.25">
      <c r="A99" s="34"/>
      <c r="B99" s="58"/>
      <c r="C99" s="58"/>
      <c r="D99" s="58"/>
      <c r="E99" s="24"/>
      <c r="F99" s="59"/>
      <c r="G99" s="23"/>
      <c r="H99" s="47"/>
      <c r="I99" s="47"/>
      <c r="J99" s="126"/>
      <c r="K99" s="87"/>
      <c r="L99" s="15"/>
      <c r="M99" s="66"/>
      <c r="N99" s="66"/>
      <c r="O99" s="70"/>
      <c r="P99" s="70"/>
      <c r="Q99" s="70"/>
      <c r="R99" s="70"/>
      <c r="S99" s="70"/>
      <c r="T99" s="70"/>
      <c r="U99" s="66"/>
      <c r="V99" s="66"/>
      <c r="W99" s="66"/>
      <c r="X99" s="66"/>
    </row>
    <row r="100" spans="1:24" ht="47.45" customHeight="1" x14ac:dyDescent="0.25">
      <c r="A100" s="34"/>
      <c r="B100" s="58"/>
      <c r="C100" s="58"/>
      <c r="D100" s="58"/>
      <c r="E100" s="24"/>
      <c r="F100" s="59"/>
      <c r="G100" s="23"/>
      <c r="H100" s="47"/>
      <c r="I100" s="47"/>
      <c r="J100" s="126"/>
      <c r="K100" s="87"/>
      <c r="L100" s="23"/>
      <c r="M100" s="66"/>
      <c r="N100" s="66"/>
      <c r="O100" s="70"/>
      <c r="P100" s="70"/>
      <c r="Q100" s="70"/>
      <c r="R100" s="70"/>
      <c r="S100" s="70"/>
      <c r="T100" s="70"/>
      <c r="U100" s="66"/>
      <c r="V100" s="66"/>
      <c r="W100" s="66"/>
      <c r="X100" s="66"/>
    </row>
    <row r="101" spans="1:24" ht="47.45" customHeight="1" x14ac:dyDescent="0.25">
      <c r="A101" s="34"/>
      <c r="B101" s="58"/>
      <c r="C101" s="58"/>
      <c r="D101" s="58"/>
      <c r="E101" s="24"/>
      <c r="F101" s="59"/>
      <c r="G101" s="23"/>
      <c r="H101" s="26"/>
      <c r="I101" s="26"/>
      <c r="J101" s="123"/>
      <c r="K101" s="87"/>
      <c r="L101" s="23"/>
      <c r="M101" s="66"/>
      <c r="N101" s="66"/>
      <c r="O101" s="70"/>
      <c r="P101" s="70"/>
      <c r="Q101" s="70"/>
      <c r="R101" s="70"/>
      <c r="S101" s="70"/>
      <c r="T101" s="70"/>
      <c r="U101" s="66"/>
      <c r="V101" s="66"/>
      <c r="W101" s="66"/>
      <c r="X101" s="66"/>
    </row>
    <row r="102" spans="1:24" ht="47.45" customHeight="1" x14ac:dyDescent="0.25">
      <c r="A102" s="34"/>
      <c r="B102" s="58"/>
      <c r="C102" s="58"/>
      <c r="D102" s="58"/>
      <c r="E102" s="83"/>
      <c r="F102" s="26"/>
      <c r="G102" s="23"/>
      <c r="H102" s="47"/>
      <c r="I102" s="47"/>
      <c r="J102" s="126"/>
      <c r="K102" s="88"/>
      <c r="L102" s="23"/>
      <c r="M102" s="66"/>
      <c r="N102" s="66"/>
      <c r="O102" s="70"/>
      <c r="P102" s="70"/>
      <c r="Q102" s="70"/>
      <c r="R102" s="70"/>
      <c r="S102" s="70"/>
      <c r="T102" s="66"/>
      <c r="U102" s="66"/>
      <c r="V102" s="66"/>
      <c r="W102" s="66"/>
      <c r="X102" s="66"/>
    </row>
    <row r="103" spans="1:24" ht="47.45" customHeight="1" x14ac:dyDescent="0.25">
      <c r="A103" s="34"/>
      <c r="B103" s="58"/>
      <c r="C103" s="58"/>
      <c r="D103" s="58"/>
      <c r="E103" s="83"/>
      <c r="F103" s="26"/>
      <c r="G103" s="23"/>
      <c r="H103" s="47"/>
      <c r="I103" s="47"/>
      <c r="J103" s="126"/>
      <c r="K103" s="88"/>
      <c r="L103" s="23"/>
      <c r="M103" s="66"/>
      <c r="N103" s="66"/>
      <c r="O103" s="70"/>
      <c r="P103" s="70"/>
      <c r="Q103" s="70"/>
      <c r="R103" s="70"/>
      <c r="S103" s="66"/>
      <c r="T103" s="66"/>
      <c r="U103" s="66"/>
      <c r="V103" s="66"/>
      <c r="W103" s="66"/>
      <c r="X103" s="66"/>
    </row>
    <row r="104" spans="1:24" ht="47.45" customHeight="1" x14ac:dyDescent="0.25">
      <c r="A104" s="34"/>
      <c r="B104" s="58"/>
      <c r="C104" s="58"/>
      <c r="D104" s="58"/>
      <c r="E104" s="83"/>
      <c r="F104" s="26"/>
      <c r="G104" s="89"/>
      <c r="H104" s="47"/>
      <c r="I104" s="47"/>
      <c r="J104" s="126"/>
      <c r="K104" s="82"/>
      <c r="L104" s="23"/>
      <c r="M104" s="66"/>
      <c r="N104" s="66"/>
      <c r="O104" s="70"/>
      <c r="P104" s="70"/>
      <c r="Q104" s="70"/>
      <c r="R104" s="70"/>
      <c r="S104" s="66"/>
      <c r="T104" s="66"/>
      <c r="U104" s="66"/>
      <c r="V104" s="66"/>
      <c r="W104" s="66"/>
      <c r="X104" s="66"/>
    </row>
    <row r="105" spans="1:24" ht="47.45" customHeight="1" x14ac:dyDescent="0.25">
      <c r="A105" s="34"/>
      <c r="B105" s="58"/>
      <c r="C105" s="58"/>
      <c r="D105" s="58"/>
      <c r="E105" s="83"/>
      <c r="F105" s="26"/>
      <c r="G105" s="23"/>
      <c r="H105" s="47"/>
      <c r="I105" s="47"/>
      <c r="J105" s="126"/>
      <c r="K105" s="82"/>
      <c r="L105" s="23"/>
      <c r="M105" s="66"/>
      <c r="N105" s="66"/>
      <c r="O105" s="70"/>
      <c r="P105" s="70"/>
      <c r="Q105" s="70"/>
      <c r="R105" s="70"/>
      <c r="S105" s="66"/>
      <c r="T105" s="66"/>
      <c r="U105" s="66"/>
      <c r="V105" s="66"/>
      <c r="W105" s="66"/>
      <c r="X105" s="66"/>
    </row>
    <row r="106" spans="1:24" ht="47.45" customHeight="1" x14ac:dyDescent="0.25">
      <c r="A106" s="34"/>
      <c r="B106" s="58"/>
      <c r="C106" s="58"/>
      <c r="D106" s="58"/>
      <c r="E106" s="83"/>
      <c r="F106" s="26"/>
      <c r="G106" s="23"/>
      <c r="H106" s="47"/>
      <c r="I106" s="47"/>
      <c r="J106" s="126"/>
      <c r="K106" s="82"/>
      <c r="L106" s="23"/>
      <c r="M106" s="66"/>
      <c r="N106" s="66"/>
      <c r="O106" s="70"/>
      <c r="P106" s="70"/>
      <c r="Q106" s="70"/>
      <c r="R106" s="70"/>
      <c r="S106" s="66"/>
      <c r="T106" s="66"/>
      <c r="U106" s="66"/>
      <c r="V106" s="66"/>
      <c r="W106" s="66"/>
      <c r="X106" s="66"/>
    </row>
    <row r="107" spans="1:24" ht="47.45" customHeight="1" x14ac:dyDescent="0.25">
      <c r="A107" s="34"/>
      <c r="B107" s="58"/>
      <c r="C107" s="58"/>
      <c r="D107" s="58"/>
      <c r="E107" s="83"/>
      <c r="F107" s="26"/>
      <c r="G107" s="23"/>
      <c r="H107" s="26"/>
      <c r="I107" s="26"/>
      <c r="J107" s="123"/>
      <c r="K107" s="82"/>
      <c r="L107" s="23"/>
      <c r="M107" s="66"/>
      <c r="N107" s="66"/>
      <c r="O107" s="70"/>
      <c r="P107" s="70"/>
      <c r="Q107" s="70"/>
      <c r="R107" s="70"/>
      <c r="S107" s="66"/>
      <c r="T107" s="66"/>
      <c r="U107" s="66"/>
      <c r="V107" s="66"/>
      <c r="W107" s="66"/>
      <c r="X107" s="66"/>
    </row>
    <row r="108" spans="1:24" ht="47.45" customHeight="1" x14ac:dyDescent="0.25">
      <c r="A108" s="34"/>
      <c r="B108" s="58"/>
      <c r="C108" s="58"/>
      <c r="D108" s="58"/>
      <c r="E108" s="15"/>
      <c r="F108" s="59"/>
      <c r="G108" s="23"/>
      <c r="H108" s="47"/>
      <c r="I108" s="47"/>
      <c r="J108" s="126"/>
      <c r="K108" s="60"/>
      <c r="L108" s="23"/>
      <c r="M108" s="66"/>
      <c r="N108" s="66"/>
      <c r="O108" s="70"/>
      <c r="P108" s="70"/>
      <c r="Q108" s="70"/>
      <c r="R108" s="70"/>
      <c r="S108" s="70"/>
      <c r="T108" s="70"/>
      <c r="U108" s="66"/>
      <c r="V108" s="66"/>
      <c r="W108" s="66"/>
      <c r="X108" s="66"/>
    </row>
    <row r="109" spans="1:24" ht="47.45" customHeight="1" x14ac:dyDescent="0.25">
      <c r="A109" s="34"/>
      <c r="B109" s="58"/>
      <c r="C109" s="58"/>
      <c r="D109" s="58"/>
      <c r="E109" s="15"/>
      <c r="F109" s="59"/>
      <c r="G109" s="23"/>
      <c r="H109" s="47"/>
      <c r="I109" s="47"/>
      <c r="J109" s="126"/>
      <c r="K109" s="60"/>
      <c r="L109" s="23"/>
      <c r="M109" s="66"/>
      <c r="N109" s="66"/>
      <c r="O109" s="70"/>
      <c r="P109" s="70"/>
      <c r="Q109" s="70"/>
      <c r="R109" s="70"/>
      <c r="S109" s="70"/>
      <c r="T109" s="70"/>
      <c r="U109" s="66"/>
      <c r="V109" s="66"/>
      <c r="W109" s="66"/>
      <c r="X109" s="66"/>
    </row>
    <row r="110" spans="1:24" ht="47.45" customHeight="1" x14ac:dyDescent="0.25">
      <c r="A110" s="34"/>
      <c r="B110" s="58"/>
      <c r="C110" s="58"/>
      <c r="D110" s="58"/>
      <c r="E110" s="15"/>
      <c r="F110" s="59"/>
      <c r="G110" s="23"/>
      <c r="H110" s="16"/>
      <c r="I110" s="16"/>
      <c r="J110" s="125"/>
      <c r="K110" s="60"/>
      <c r="L110" s="23"/>
      <c r="M110" s="66"/>
      <c r="N110" s="66"/>
      <c r="O110" s="70"/>
      <c r="P110" s="70"/>
      <c r="Q110" s="70"/>
      <c r="R110" s="70"/>
      <c r="S110" s="70"/>
      <c r="T110" s="70"/>
      <c r="U110" s="66"/>
      <c r="V110" s="66"/>
      <c r="W110" s="66"/>
      <c r="X110" s="66"/>
    </row>
    <row r="111" spans="1:24" ht="47.45" customHeight="1" x14ac:dyDescent="0.25">
      <c r="A111" s="34"/>
      <c r="B111" s="58"/>
      <c r="C111" s="58"/>
      <c r="D111" s="58"/>
      <c r="E111" s="15"/>
      <c r="F111" s="59"/>
      <c r="G111" s="23"/>
      <c r="H111" s="47"/>
      <c r="I111" s="47"/>
      <c r="J111" s="126"/>
      <c r="K111" s="20"/>
      <c r="L111" s="23"/>
      <c r="M111" s="66"/>
      <c r="N111" s="66"/>
      <c r="O111" s="70"/>
      <c r="P111" s="70"/>
      <c r="Q111" s="70"/>
      <c r="R111" s="66"/>
      <c r="S111" s="66"/>
      <c r="T111" s="66"/>
      <c r="U111" s="66"/>
      <c r="V111" s="66"/>
      <c r="W111" s="66"/>
      <c r="X111" s="66"/>
    </row>
    <row r="112" spans="1:24" ht="47.45" customHeight="1" x14ac:dyDescent="0.25">
      <c r="A112" s="34"/>
      <c r="B112" s="58"/>
      <c r="C112" s="58"/>
      <c r="D112" s="58"/>
      <c r="E112" s="15"/>
      <c r="F112" s="59"/>
      <c r="G112" s="23"/>
      <c r="H112" s="47"/>
      <c r="I112" s="47"/>
      <c r="J112" s="126"/>
      <c r="K112" s="90"/>
      <c r="L112" s="23"/>
      <c r="M112" s="66"/>
      <c r="N112" s="66"/>
      <c r="O112" s="70"/>
      <c r="P112" s="70"/>
      <c r="Q112" s="70"/>
      <c r="R112" s="70"/>
      <c r="S112" s="66"/>
      <c r="T112" s="66"/>
      <c r="U112" s="66"/>
      <c r="V112" s="66"/>
      <c r="W112" s="66"/>
      <c r="X112" s="66"/>
    </row>
    <row r="113" spans="1:24" ht="47.45" customHeight="1" x14ac:dyDescent="0.25">
      <c r="A113" s="34"/>
      <c r="B113" s="58"/>
      <c r="C113" s="58"/>
      <c r="D113" s="58"/>
      <c r="E113" s="15"/>
      <c r="F113" s="59"/>
      <c r="G113" s="23"/>
      <c r="H113" s="47"/>
      <c r="I113" s="47"/>
      <c r="J113" s="126"/>
      <c r="K113" s="20"/>
      <c r="L113" s="23"/>
      <c r="M113" s="66"/>
      <c r="N113" s="66"/>
      <c r="O113" s="70"/>
      <c r="P113" s="70"/>
      <c r="Q113" s="70"/>
      <c r="R113" s="70"/>
      <c r="S113" s="70"/>
      <c r="T113" s="70"/>
      <c r="U113" s="66"/>
      <c r="V113" s="66"/>
      <c r="W113" s="66"/>
      <c r="X113" s="66"/>
    </row>
    <row r="114" spans="1:24" ht="47.45" customHeight="1" x14ac:dyDescent="0.25">
      <c r="A114" s="34"/>
      <c r="B114" s="58"/>
      <c r="C114" s="58"/>
      <c r="D114" s="58"/>
      <c r="E114" s="15"/>
      <c r="F114" s="59"/>
      <c r="G114" s="23"/>
      <c r="H114" s="47"/>
      <c r="I114" s="47"/>
      <c r="J114" s="126"/>
      <c r="K114" s="20"/>
      <c r="L114" s="23"/>
      <c r="M114" s="66"/>
      <c r="N114" s="66"/>
      <c r="O114" s="70"/>
      <c r="P114" s="70"/>
      <c r="Q114" s="70"/>
      <c r="R114" s="70"/>
      <c r="S114" s="70"/>
      <c r="T114" s="70"/>
      <c r="U114" s="66"/>
      <c r="V114" s="66"/>
      <c r="W114" s="66"/>
      <c r="X114" s="66"/>
    </row>
    <row r="115" spans="1:24" ht="47.45" customHeight="1" x14ac:dyDescent="0.25">
      <c r="A115" s="34"/>
      <c r="B115" s="58"/>
      <c r="C115" s="58"/>
      <c r="D115" s="58"/>
      <c r="E115" s="15"/>
      <c r="F115" s="26"/>
      <c r="G115" s="23"/>
      <c r="H115" s="47"/>
      <c r="I115" s="47"/>
      <c r="J115" s="126"/>
      <c r="K115" s="91"/>
      <c r="L115" s="23"/>
      <c r="M115" s="66"/>
      <c r="N115" s="66"/>
      <c r="O115" s="70"/>
      <c r="P115" s="70"/>
      <c r="Q115" s="70"/>
      <c r="R115" s="70"/>
      <c r="S115" s="70"/>
      <c r="T115" s="70"/>
      <c r="U115" s="66"/>
      <c r="V115" s="66"/>
      <c r="W115" s="66"/>
      <c r="X115" s="66"/>
    </row>
    <row r="116" spans="1:24" ht="47.45" customHeight="1" x14ac:dyDescent="0.25">
      <c r="A116" s="34"/>
      <c r="B116" s="58"/>
      <c r="C116" s="58"/>
      <c r="D116" s="58"/>
      <c r="E116" s="15"/>
      <c r="F116" s="26"/>
      <c r="G116" s="15"/>
      <c r="H116" s="47"/>
      <c r="I116" s="47"/>
      <c r="J116" s="126"/>
      <c r="K116" s="91"/>
      <c r="L116" s="23"/>
      <c r="M116" s="66"/>
      <c r="N116" s="66"/>
      <c r="O116" s="70"/>
      <c r="P116" s="70"/>
      <c r="Q116" s="70"/>
      <c r="R116" s="70"/>
      <c r="S116" s="70"/>
      <c r="T116" s="70"/>
      <c r="U116" s="66"/>
      <c r="V116" s="66"/>
      <c r="W116" s="66"/>
      <c r="X116" s="66"/>
    </row>
    <row r="117" spans="1:24" ht="47.45" customHeight="1" x14ac:dyDescent="0.25">
      <c r="A117" s="34"/>
      <c r="B117" s="58"/>
      <c r="C117" s="58"/>
      <c r="D117" s="58"/>
      <c r="E117" s="15"/>
      <c r="F117" s="26"/>
      <c r="G117" s="15"/>
      <c r="H117" s="47"/>
      <c r="I117" s="47"/>
      <c r="J117" s="126"/>
      <c r="K117" s="91"/>
      <c r="L117" s="23"/>
      <c r="M117" s="66"/>
      <c r="N117" s="66"/>
      <c r="O117" s="70"/>
      <c r="P117" s="70"/>
      <c r="Q117" s="70"/>
      <c r="R117" s="70"/>
      <c r="S117" s="70"/>
      <c r="T117" s="70"/>
      <c r="U117" s="66"/>
      <c r="V117" s="66"/>
      <c r="W117" s="66"/>
      <c r="X117" s="66"/>
    </row>
    <row r="118" spans="1:24" ht="47.45" customHeight="1" x14ac:dyDescent="0.25">
      <c r="A118" s="34"/>
      <c r="B118" s="58"/>
      <c r="C118" s="58"/>
      <c r="D118" s="58"/>
      <c r="E118" s="15"/>
      <c r="F118" s="26"/>
      <c r="G118" s="23"/>
      <c r="H118" s="47"/>
      <c r="I118" s="47"/>
      <c r="J118" s="126"/>
      <c r="K118" s="91"/>
      <c r="L118" s="23"/>
      <c r="M118" s="66"/>
      <c r="N118" s="66"/>
      <c r="O118" s="66"/>
      <c r="P118" s="70"/>
      <c r="Q118" s="66"/>
      <c r="R118" s="66"/>
      <c r="S118" s="70"/>
      <c r="T118" s="66"/>
      <c r="U118" s="66"/>
      <c r="V118" s="66"/>
      <c r="W118" s="66"/>
      <c r="X118" s="66"/>
    </row>
    <row r="119" spans="1:24" ht="47.45" customHeight="1" x14ac:dyDescent="0.25">
      <c r="A119" s="34"/>
      <c r="B119" s="58"/>
      <c r="C119" s="58"/>
      <c r="D119" s="58"/>
      <c r="E119" s="15"/>
      <c r="F119" s="26"/>
      <c r="G119" s="23"/>
      <c r="H119" s="47"/>
      <c r="I119" s="47"/>
      <c r="J119" s="126"/>
      <c r="K119" s="90"/>
      <c r="L119" s="23"/>
      <c r="M119" s="66"/>
      <c r="N119" s="66"/>
      <c r="O119" s="70"/>
      <c r="P119" s="70"/>
      <c r="Q119" s="70"/>
      <c r="R119" s="70"/>
      <c r="S119" s="70"/>
      <c r="T119" s="70"/>
      <c r="U119" s="66"/>
      <c r="V119" s="66"/>
      <c r="W119" s="66"/>
      <c r="X119" s="66"/>
    </row>
    <row r="120" spans="1:24" ht="47.45" customHeight="1" x14ac:dyDescent="0.25">
      <c r="A120" s="34"/>
      <c r="B120" s="58"/>
      <c r="C120" s="58"/>
      <c r="D120" s="58"/>
      <c r="E120" s="15"/>
      <c r="F120" s="26"/>
      <c r="G120" s="23"/>
      <c r="H120" s="26"/>
      <c r="I120" s="26"/>
      <c r="J120" s="123"/>
      <c r="K120" s="60"/>
      <c r="L120" s="23"/>
      <c r="M120" s="66"/>
      <c r="N120" s="66"/>
      <c r="O120" s="70"/>
      <c r="P120" s="70"/>
      <c r="Q120" s="70"/>
      <c r="R120" s="70"/>
      <c r="S120" s="70"/>
      <c r="T120" s="70"/>
      <c r="U120" s="66"/>
      <c r="V120" s="66"/>
      <c r="W120" s="66"/>
      <c r="X120" s="66"/>
    </row>
    <row r="121" spans="1:24" ht="47.45" customHeight="1" x14ac:dyDescent="0.25">
      <c r="A121" s="34"/>
      <c r="B121" s="58"/>
      <c r="C121" s="58"/>
      <c r="D121" s="58"/>
      <c r="E121" s="15"/>
      <c r="F121" s="26"/>
      <c r="G121" s="15"/>
      <c r="H121" s="26"/>
      <c r="I121" s="26"/>
      <c r="J121" s="123"/>
      <c r="K121" s="20"/>
      <c r="L121" s="23"/>
      <c r="M121" s="66"/>
      <c r="N121" s="66"/>
      <c r="O121" s="66"/>
      <c r="P121" s="66"/>
      <c r="Q121" s="66"/>
      <c r="R121" s="65"/>
      <c r="S121" s="66"/>
      <c r="T121" s="66"/>
      <c r="U121" s="66"/>
      <c r="V121" s="66"/>
      <c r="W121" s="66"/>
      <c r="X121" s="66"/>
    </row>
    <row r="122" spans="1:24" ht="47.45" customHeight="1" x14ac:dyDescent="0.25">
      <c r="A122" s="34"/>
      <c r="B122" s="58"/>
      <c r="C122" s="58"/>
      <c r="D122" s="58"/>
      <c r="E122" s="15"/>
      <c r="F122" s="59"/>
      <c r="G122" s="47"/>
      <c r="H122" s="47"/>
      <c r="I122" s="47"/>
      <c r="J122" s="126"/>
      <c r="K122" s="60"/>
      <c r="L122" s="23"/>
      <c r="M122" s="66"/>
      <c r="N122" s="66"/>
      <c r="O122" s="70"/>
      <c r="P122" s="70"/>
      <c r="Q122" s="70"/>
      <c r="R122" s="70"/>
      <c r="S122" s="70"/>
      <c r="T122" s="70"/>
      <c r="U122" s="66"/>
      <c r="V122" s="66"/>
      <c r="W122" s="66"/>
      <c r="X122" s="66"/>
    </row>
    <row r="123" spans="1:24" ht="47.45" customHeight="1" x14ac:dyDescent="0.25">
      <c r="A123" s="34"/>
      <c r="B123" s="58"/>
      <c r="C123" s="58"/>
      <c r="D123" s="58"/>
      <c r="E123" s="15"/>
      <c r="F123" s="59"/>
      <c r="G123" s="23"/>
      <c r="H123" s="47"/>
      <c r="I123" s="47"/>
      <c r="J123" s="126"/>
      <c r="K123" s="60"/>
      <c r="L123" s="23"/>
      <c r="M123" s="66"/>
      <c r="N123" s="66"/>
      <c r="O123" s="70"/>
      <c r="P123" s="70"/>
      <c r="Q123" s="70"/>
      <c r="R123" s="70"/>
      <c r="S123" s="70"/>
      <c r="T123" s="70"/>
      <c r="U123" s="66"/>
      <c r="V123" s="66"/>
      <c r="W123" s="66"/>
      <c r="X123" s="66"/>
    </row>
    <row r="124" spans="1:24" ht="47.45" customHeight="1" x14ac:dyDescent="0.25">
      <c r="A124" s="34"/>
      <c r="B124" s="58"/>
      <c r="C124" s="58"/>
      <c r="D124" s="58"/>
      <c r="E124" s="15"/>
      <c r="F124" s="59"/>
      <c r="G124" s="23"/>
      <c r="H124" s="47"/>
      <c r="I124" s="47"/>
      <c r="J124" s="126"/>
      <c r="K124" s="60"/>
      <c r="L124" s="23"/>
      <c r="M124" s="66"/>
      <c r="N124" s="66"/>
      <c r="O124" s="66"/>
      <c r="P124" s="66"/>
      <c r="Q124" s="66"/>
      <c r="R124" s="64"/>
      <c r="S124" s="66"/>
      <c r="T124" s="66"/>
      <c r="U124" s="64"/>
      <c r="V124" s="66"/>
      <c r="W124" s="66"/>
      <c r="X124" s="66"/>
    </row>
    <row r="125" spans="1:24" ht="47.45" customHeight="1" x14ac:dyDescent="0.25">
      <c r="A125" s="34"/>
      <c r="B125" s="58"/>
      <c r="C125" s="58"/>
      <c r="D125" s="58"/>
      <c r="E125" s="15"/>
      <c r="F125" s="59"/>
      <c r="G125" s="23"/>
      <c r="H125" s="47"/>
      <c r="I125" s="47"/>
      <c r="J125" s="126"/>
      <c r="K125" s="60"/>
      <c r="L125" s="23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</row>
    <row r="126" spans="1:24" ht="47.45" customHeight="1" x14ac:dyDescent="0.25">
      <c r="A126" s="34"/>
      <c r="B126" s="58"/>
      <c r="C126" s="58"/>
      <c r="D126" s="58"/>
      <c r="E126" s="15"/>
      <c r="F126" s="59"/>
      <c r="G126" s="23"/>
      <c r="H126" s="47"/>
      <c r="I126" s="47"/>
      <c r="J126" s="126"/>
      <c r="K126" s="60"/>
      <c r="L126" s="23"/>
      <c r="M126" s="66"/>
      <c r="N126" s="66"/>
      <c r="O126" s="64"/>
      <c r="P126" s="64"/>
      <c r="Q126" s="64"/>
      <c r="R126" s="64"/>
      <c r="S126" s="64"/>
      <c r="T126" s="66"/>
      <c r="U126" s="66"/>
      <c r="V126" s="66"/>
      <c r="W126" s="66"/>
      <c r="X126" s="66"/>
    </row>
    <row r="127" spans="1:24" ht="47.45" customHeight="1" x14ac:dyDescent="0.25">
      <c r="A127" s="34"/>
      <c r="B127" s="58"/>
      <c r="C127" s="58"/>
      <c r="D127" s="58"/>
      <c r="E127" s="15"/>
      <c r="F127" s="59"/>
      <c r="G127" s="23"/>
      <c r="H127" s="26"/>
      <c r="I127" s="26"/>
      <c r="J127" s="123"/>
      <c r="K127" s="60"/>
      <c r="L127" s="23"/>
      <c r="M127" s="66"/>
      <c r="N127" s="66"/>
      <c r="O127" s="70"/>
      <c r="P127" s="70"/>
      <c r="Q127" s="70"/>
      <c r="R127" s="70"/>
      <c r="S127" s="70"/>
      <c r="T127" s="70"/>
      <c r="U127" s="66"/>
      <c r="V127" s="66"/>
      <c r="W127" s="66"/>
      <c r="X127" s="66"/>
    </row>
    <row r="128" spans="1:24" ht="47.45" customHeight="1" x14ac:dyDescent="0.25">
      <c r="A128" s="34"/>
      <c r="B128" s="58"/>
      <c r="C128" s="58"/>
      <c r="D128" s="58"/>
      <c r="E128" s="15"/>
      <c r="F128" s="59"/>
      <c r="G128" s="23"/>
      <c r="H128" s="26"/>
      <c r="I128" s="26"/>
      <c r="J128" s="123"/>
      <c r="K128" s="60"/>
      <c r="L128" s="23"/>
      <c r="M128" s="66"/>
      <c r="N128" s="66"/>
      <c r="O128" s="66"/>
      <c r="P128" s="66"/>
      <c r="Q128" s="66"/>
      <c r="R128" s="66"/>
      <c r="S128" s="66"/>
      <c r="T128" s="66"/>
      <c r="U128" s="65"/>
      <c r="V128" s="66"/>
      <c r="W128" s="66"/>
      <c r="X128" s="66"/>
    </row>
    <row r="129" spans="1:24" ht="47.45" customHeight="1" x14ac:dyDescent="0.25">
      <c r="A129" s="34"/>
      <c r="B129" s="58"/>
      <c r="C129" s="58"/>
      <c r="D129" s="58"/>
      <c r="E129" s="15"/>
      <c r="F129" s="59"/>
      <c r="G129" s="23"/>
      <c r="H129" s="26"/>
      <c r="I129" s="26"/>
      <c r="J129" s="123"/>
      <c r="K129" s="60"/>
      <c r="L129" s="23"/>
      <c r="M129" s="66"/>
      <c r="N129" s="66"/>
      <c r="O129" s="64"/>
      <c r="P129" s="64"/>
      <c r="Q129" s="64"/>
      <c r="R129" s="64"/>
      <c r="S129" s="64"/>
      <c r="T129" s="64"/>
      <c r="U129" s="66"/>
      <c r="V129" s="66"/>
      <c r="W129" s="66"/>
      <c r="X129" s="66"/>
    </row>
    <row r="130" spans="1:24" ht="47.45" customHeight="1" x14ac:dyDescent="0.25">
      <c r="A130" s="34"/>
      <c r="B130" s="58"/>
      <c r="C130" s="58"/>
      <c r="D130" s="58"/>
      <c r="E130" s="15"/>
      <c r="F130" s="59"/>
      <c r="G130" s="23"/>
      <c r="H130" s="26"/>
      <c r="I130" s="26"/>
      <c r="J130" s="123"/>
      <c r="K130" s="60"/>
      <c r="L130" s="23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</row>
    <row r="131" spans="1:24" ht="47.45" customHeight="1" x14ac:dyDescent="0.25">
      <c r="A131" s="34"/>
      <c r="B131" s="58"/>
      <c r="C131" s="58"/>
      <c r="D131" s="58"/>
      <c r="E131" s="15"/>
      <c r="F131" s="59"/>
      <c r="G131" s="23"/>
      <c r="H131" s="26"/>
      <c r="I131" s="26"/>
      <c r="J131" s="123"/>
      <c r="K131" s="60"/>
      <c r="L131" s="23"/>
      <c r="M131" s="66"/>
      <c r="N131" s="66"/>
      <c r="O131" s="64"/>
      <c r="P131" s="64"/>
      <c r="Q131" s="64"/>
      <c r="R131" s="64"/>
      <c r="S131" s="64"/>
      <c r="T131" s="64"/>
      <c r="U131" s="66"/>
      <c r="V131" s="66"/>
      <c r="W131" s="66"/>
      <c r="X131" s="66"/>
    </row>
    <row r="132" spans="1:24" ht="47.45" customHeight="1" x14ac:dyDescent="0.25">
      <c r="A132" s="34"/>
      <c r="B132" s="58"/>
      <c r="C132" s="58"/>
      <c r="D132" s="58"/>
      <c r="E132" s="92"/>
      <c r="F132" s="93"/>
      <c r="G132" s="23"/>
      <c r="H132" s="47"/>
      <c r="I132" s="47"/>
      <c r="J132" s="126"/>
      <c r="K132" s="20"/>
      <c r="L132" s="23"/>
      <c r="M132" s="66"/>
      <c r="N132" s="66"/>
      <c r="O132" s="70"/>
      <c r="P132" s="70"/>
      <c r="Q132" s="70"/>
      <c r="R132" s="70"/>
      <c r="S132" s="70"/>
      <c r="T132" s="66"/>
      <c r="U132" s="66"/>
      <c r="V132" s="66"/>
      <c r="W132" s="66"/>
      <c r="X132" s="66"/>
    </row>
    <row r="133" spans="1:24" ht="47.45" customHeight="1" x14ac:dyDescent="0.25">
      <c r="A133" s="34"/>
      <c r="B133" s="58"/>
      <c r="C133" s="58"/>
      <c r="D133" s="58"/>
      <c r="E133" s="24"/>
      <c r="F133" s="25"/>
      <c r="G133" s="23"/>
      <c r="H133" s="47"/>
      <c r="I133" s="47"/>
      <c r="J133" s="126"/>
      <c r="K133" s="70"/>
      <c r="L133" s="23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</row>
    <row r="134" spans="1:24" ht="47.45" customHeight="1" x14ac:dyDescent="0.25">
      <c r="A134" s="34"/>
      <c r="B134" s="58"/>
      <c r="C134" s="58"/>
      <c r="D134" s="58"/>
      <c r="E134" s="15"/>
      <c r="F134" s="26"/>
      <c r="G134" s="79"/>
      <c r="H134" s="47"/>
      <c r="I134" s="47"/>
      <c r="J134" s="126"/>
      <c r="K134" s="76"/>
      <c r="L134" s="23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</row>
    <row r="135" spans="1:24" ht="47.45" customHeight="1" x14ac:dyDescent="0.25">
      <c r="A135" s="34"/>
      <c r="B135" s="58"/>
      <c r="C135" s="58"/>
      <c r="D135" s="58"/>
      <c r="E135" s="15"/>
      <c r="F135" s="59"/>
      <c r="G135" s="79"/>
      <c r="H135" s="47"/>
      <c r="I135" s="47"/>
      <c r="J135" s="126"/>
      <c r="K135" s="31"/>
      <c r="L135" s="23"/>
      <c r="M135" s="66"/>
      <c r="N135" s="66"/>
      <c r="O135" s="66"/>
      <c r="P135" s="3"/>
      <c r="Q135" s="3"/>
      <c r="R135" s="3"/>
      <c r="S135" s="3"/>
      <c r="T135" s="3"/>
      <c r="U135" s="66"/>
      <c r="V135" s="66"/>
      <c r="W135" s="66"/>
      <c r="X135" s="66"/>
    </row>
    <row r="136" spans="1:24" ht="47.45" customHeight="1" x14ac:dyDescent="0.25">
      <c r="A136" s="34"/>
      <c r="B136" s="58"/>
      <c r="C136" s="58"/>
      <c r="D136" s="58"/>
      <c r="E136" s="15"/>
      <c r="F136" s="55"/>
      <c r="G136" s="47"/>
      <c r="H136" s="47"/>
      <c r="I136" s="47"/>
      <c r="J136" s="126"/>
      <c r="K136" s="70"/>
      <c r="L136" s="23"/>
      <c r="M136" s="66"/>
      <c r="N136" s="66"/>
      <c r="O136" s="70"/>
      <c r="P136" s="70"/>
      <c r="Q136" s="70"/>
      <c r="R136" s="70"/>
      <c r="S136" s="70"/>
      <c r="T136" s="70"/>
      <c r="U136" s="66"/>
      <c r="V136" s="66"/>
      <c r="W136" s="66"/>
      <c r="X136" s="66"/>
    </row>
    <row r="137" spans="1:24" ht="47.45" customHeight="1" x14ac:dyDescent="0.25">
      <c r="A137" s="34"/>
      <c r="B137" s="94"/>
      <c r="C137" s="94"/>
      <c r="D137" s="94"/>
      <c r="E137" s="15"/>
      <c r="F137" s="59"/>
      <c r="G137" s="23"/>
      <c r="H137" s="23"/>
      <c r="I137" s="23"/>
      <c r="J137" s="33"/>
      <c r="K137" s="78"/>
      <c r="L137" s="23"/>
      <c r="M137" s="66"/>
      <c r="N137" s="66"/>
      <c r="O137" s="70"/>
      <c r="P137" s="70"/>
      <c r="Q137" s="70"/>
      <c r="R137" s="70"/>
      <c r="S137" s="70"/>
      <c r="T137" s="70"/>
      <c r="U137" s="66"/>
      <c r="V137" s="66"/>
      <c r="W137" s="66"/>
      <c r="X137" s="66"/>
    </row>
    <row r="138" spans="1:24" ht="47.45" customHeight="1" x14ac:dyDescent="0.25">
      <c r="A138" s="34"/>
      <c r="B138" s="94"/>
      <c r="C138" s="94"/>
      <c r="D138" s="94"/>
      <c r="E138" s="24"/>
      <c r="F138" s="25"/>
      <c r="G138" s="23"/>
      <c r="H138" s="23"/>
      <c r="I138" s="23"/>
      <c r="J138" s="33"/>
      <c r="K138" s="95"/>
      <c r="L138" s="23"/>
      <c r="M138" s="66"/>
      <c r="N138" s="66"/>
      <c r="O138" s="22"/>
      <c r="P138" s="22"/>
      <c r="Q138" s="22"/>
      <c r="R138" s="22"/>
      <c r="S138" s="22"/>
      <c r="T138" s="22"/>
      <c r="U138" s="66"/>
      <c r="V138" s="66"/>
      <c r="W138" s="66"/>
      <c r="X138" s="66"/>
    </row>
    <row r="139" spans="1:24" ht="47.45" customHeight="1" x14ac:dyDescent="0.25">
      <c r="A139" s="34"/>
      <c r="B139" s="94"/>
      <c r="C139" s="94"/>
      <c r="D139" s="94"/>
      <c r="E139" s="24"/>
      <c r="F139" s="25"/>
      <c r="G139" s="15"/>
      <c r="H139" s="23"/>
      <c r="I139" s="23"/>
      <c r="J139" s="33"/>
      <c r="K139" s="31"/>
      <c r="L139" s="23"/>
      <c r="M139" s="66"/>
      <c r="N139" s="66"/>
      <c r="O139" s="66"/>
      <c r="P139" s="66"/>
      <c r="Q139" s="66"/>
      <c r="R139" s="3"/>
      <c r="S139" s="66"/>
      <c r="T139" s="66"/>
      <c r="U139" s="66"/>
      <c r="V139" s="3"/>
      <c r="W139" s="66"/>
      <c r="X139" s="66"/>
    </row>
    <row r="140" spans="1:24" ht="47.45" customHeight="1" x14ac:dyDescent="0.25">
      <c r="A140" s="34"/>
      <c r="B140" s="94"/>
      <c r="C140" s="94"/>
      <c r="D140" s="94"/>
      <c r="E140" s="53"/>
      <c r="F140" s="26"/>
      <c r="G140" s="23"/>
      <c r="H140" s="23"/>
      <c r="I140" s="23"/>
      <c r="J140" s="33"/>
      <c r="K140" s="96"/>
      <c r="L140" s="23"/>
      <c r="M140" s="66"/>
      <c r="N140" s="66"/>
      <c r="O140" s="70"/>
      <c r="P140" s="70"/>
      <c r="Q140" s="70"/>
      <c r="R140" s="70"/>
      <c r="S140" s="70"/>
      <c r="T140" s="70"/>
      <c r="U140" s="66"/>
      <c r="V140" s="66"/>
      <c r="W140" s="66"/>
      <c r="X140" s="66"/>
    </row>
    <row r="141" spans="1:24" ht="47.45" customHeight="1" x14ac:dyDescent="0.25">
      <c r="A141" s="34"/>
      <c r="B141" s="94"/>
      <c r="C141" s="94"/>
      <c r="D141" s="94"/>
      <c r="E141" s="53"/>
      <c r="F141" s="26"/>
      <c r="G141" s="23"/>
      <c r="H141" s="23"/>
      <c r="I141" s="23"/>
      <c r="J141" s="33"/>
      <c r="K141" s="97"/>
      <c r="L141" s="23"/>
      <c r="M141" s="66"/>
      <c r="N141" s="66"/>
      <c r="O141" s="66"/>
      <c r="P141" s="70"/>
      <c r="Q141" s="70"/>
      <c r="R141" s="70"/>
      <c r="S141" s="70"/>
      <c r="T141" s="70"/>
      <c r="U141" s="70"/>
      <c r="V141" s="70"/>
      <c r="W141" s="70"/>
      <c r="X141" s="70"/>
    </row>
    <row r="142" spans="1:24" ht="47.45" customHeight="1" x14ac:dyDescent="0.25">
      <c r="A142" s="34"/>
      <c r="B142" s="94"/>
      <c r="C142" s="94"/>
      <c r="D142" s="94"/>
      <c r="E142" s="15"/>
      <c r="F142" s="26"/>
      <c r="G142" s="23"/>
      <c r="H142" s="23"/>
      <c r="I142" s="23"/>
      <c r="J142" s="33"/>
      <c r="K142" s="98"/>
      <c r="L142" s="23"/>
      <c r="M142" s="66"/>
      <c r="N142" s="66"/>
      <c r="O142" s="70"/>
      <c r="P142" s="70"/>
      <c r="Q142" s="70"/>
      <c r="R142" s="70"/>
      <c r="S142" s="70"/>
      <c r="T142" s="70"/>
      <c r="U142" s="66"/>
      <c r="V142" s="66"/>
      <c r="W142" s="66"/>
      <c r="X142" s="66"/>
    </row>
    <row r="143" spans="1:24" ht="47.45" customHeight="1" x14ac:dyDescent="0.25">
      <c r="A143" s="34"/>
      <c r="B143" s="94"/>
      <c r="C143" s="94"/>
      <c r="D143" s="94"/>
      <c r="E143" s="15"/>
      <c r="F143" s="26"/>
      <c r="G143" s="15"/>
      <c r="H143" s="23"/>
      <c r="I143" s="23"/>
      <c r="J143" s="33"/>
      <c r="K143" s="20"/>
      <c r="L143" s="23"/>
      <c r="M143" s="66"/>
      <c r="N143" s="66"/>
      <c r="O143" s="70"/>
      <c r="P143" s="70"/>
      <c r="Q143" s="70"/>
      <c r="R143" s="70"/>
      <c r="S143" s="70"/>
      <c r="T143" s="70"/>
      <c r="U143" s="66"/>
      <c r="V143" s="66"/>
      <c r="W143" s="66"/>
      <c r="X143" s="66"/>
    </row>
    <row r="144" spans="1:24" ht="47.45" customHeight="1" x14ac:dyDescent="0.25">
      <c r="A144" s="34"/>
      <c r="B144" s="23"/>
      <c r="C144" s="23"/>
      <c r="D144" s="23"/>
      <c r="E144" s="24"/>
      <c r="F144" s="25"/>
      <c r="G144" s="34"/>
      <c r="H144" s="26"/>
      <c r="I144" s="26"/>
      <c r="J144" s="123"/>
      <c r="K144" s="20"/>
      <c r="L144" s="43"/>
      <c r="M144" s="22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47.45" customHeight="1" x14ac:dyDescent="0.25">
      <c r="A145" s="34"/>
      <c r="B145" s="23"/>
      <c r="C145" s="23"/>
      <c r="D145" s="23"/>
      <c r="E145" s="24"/>
      <c r="F145" s="25"/>
      <c r="G145" s="34"/>
      <c r="H145" s="26"/>
      <c r="I145" s="26"/>
      <c r="J145" s="123"/>
      <c r="K145" s="20"/>
      <c r="L145" s="43"/>
      <c r="M145" s="22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47.45" customHeight="1" x14ac:dyDescent="0.25">
      <c r="A146" s="34"/>
      <c r="B146" s="23"/>
      <c r="C146" s="23"/>
      <c r="D146" s="23"/>
      <c r="E146" s="24"/>
      <c r="F146" s="25"/>
      <c r="G146" s="34"/>
      <c r="H146" s="26"/>
      <c r="I146" s="26"/>
      <c r="J146" s="123"/>
      <c r="K146" s="20"/>
      <c r="L146" s="4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47.45" customHeight="1" x14ac:dyDescent="0.25">
      <c r="A147" s="34"/>
      <c r="B147" s="23"/>
      <c r="C147" s="23"/>
      <c r="D147" s="23"/>
      <c r="E147" s="24"/>
      <c r="F147" s="25"/>
      <c r="G147" s="34"/>
      <c r="H147" s="26"/>
      <c r="I147" s="26"/>
      <c r="J147" s="123"/>
      <c r="K147" s="20"/>
      <c r="L147" s="43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</row>
    <row r="148" spans="1:24" ht="47.45" customHeight="1" x14ac:dyDescent="0.25">
      <c r="A148" s="34"/>
      <c r="B148" s="23"/>
      <c r="C148" s="23"/>
      <c r="D148" s="23"/>
      <c r="E148" s="24"/>
      <c r="F148" s="25"/>
      <c r="G148" s="34"/>
      <c r="H148" s="26"/>
      <c r="I148" s="26"/>
      <c r="J148" s="123"/>
      <c r="K148" s="20"/>
      <c r="L148" s="43"/>
      <c r="M148" s="22"/>
      <c r="N148" s="3"/>
      <c r="O148" s="22"/>
      <c r="P148" s="22"/>
      <c r="Q148" s="22"/>
      <c r="R148" s="22"/>
      <c r="S148" s="22"/>
      <c r="T148" s="22"/>
      <c r="U148" s="22"/>
      <c r="V148" s="3"/>
      <c r="W148" s="3"/>
      <c r="X148" s="3"/>
    </row>
    <row r="149" spans="1:24" ht="47.45" customHeight="1" x14ac:dyDescent="0.25">
      <c r="A149" s="34"/>
      <c r="B149" s="23"/>
      <c r="C149" s="23"/>
      <c r="D149" s="23"/>
      <c r="E149" s="24"/>
      <c r="F149" s="25"/>
      <c r="G149" s="34"/>
      <c r="H149" s="26"/>
      <c r="I149" s="26"/>
      <c r="J149" s="123"/>
      <c r="K149" s="20"/>
      <c r="L149" s="4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47.45" customHeight="1" x14ac:dyDescent="0.25">
      <c r="A150" s="34"/>
      <c r="B150" s="23"/>
      <c r="C150" s="23"/>
      <c r="D150" s="23"/>
      <c r="E150" s="24"/>
      <c r="F150" s="25"/>
      <c r="G150" s="34"/>
      <c r="H150" s="26"/>
      <c r="I150" s="26"/>
      <c r="J150" s="123"/>
      <c r="K150" s="20"/>
      <c r="L150" s="43"/>
      <c r="M150" s="22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47.45" customHeight="1" x14ac:dyDescent="0.25">
      <c r="A151" s="34"/>
      <c r="B151" s="23"/>
      <c r="C151" s="23"/>
      <c r="D151" s="23"/>
      <c r="E151" s="24"/>
      <c r="F151" s="25"/>
      <c r="G151" s="34"/>
      <c r="H151" s="99"/>
      <c r="I151" s="99"/>
      <c r="J151" s="123"/>
      <c r="K151" s="20"/>
      <c r="L151" s="43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3"/>
    </row>
    <row r="152" spans="1:24" ht="47.45" customHeight="1" x14ac:dyDescent="0.25">
      <c r="A152" s="34"/>
      <c r="B152" s="23"/>
      <c r="C152" s="23"/>
      <c r="D152" s="23"/>
      <c r="E152" s="24"/>
      <c r="F152" s="25"/>
      <c r="G152" s="34"/>
      <c r="H152" s="99"/>
      <c r="I152" s="99"/>
      <c r="J152" s="123"/>
      <c r="K152" s="20"/>
      <c r="L152" s="43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3"/>
    </row>
    <row r="153" spans="1:24" ht="47.45" customHeight="1" x14ac:dyDescent="0.25">
      <c r="A153" s="34"/>
      <c r="B153" s="23"/>
      <c r="C153" s="23"/>
      <c r="D153" s="23"/>
      <c r="E153" s="24"/>
      <c r="F153" s="25"/>
      <c r="G153" s="34"/>
      <c r="H153" s="26"/>
      <c r="I153" s="26"/>
      <c r="J153" s="123"/>
      <c r="K153" s="20"/>
      <c r="L153" s="43"/>
      <c r="M153" s="64"/>
      <c r="N153" s="20"/>
      <c r="O153" s="64"/>
      <c r="P153" s="64"/>
      <c r="Q153" s="64"/>
      <c r="R153" s="64"/>
      <c r="S153" s="64"/>
      <c r="T153" s="64"/>
      <c r="U153" s="64"/>
      <c r="V153" s="64"/>
      <c r="W153" s="64"/>
      <c r="X153" s="64"/>
    </row>
    <row r="154" spans="1:24" ht="47.45" customHeight="1" x14ac:dyDescent="0.25">
      <c r="A154" s="34"/>
      <c r="B154" s="23"/>
      <c r="C154" s="23"/>
      <c r="D154" s="23"/>
      <c r="E154" s="24"/>
      <c r="F154" s="25"/>
      <c r="G154" s="34"/>
      <c r="H154" s="26"/>
      <c r="I154" s="26"/>
      <c r="J154" s="123"/>
      <c r="K154" s="20"/>
      <c r="L154" s="32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</row>
    <row r="155" spans="1:24" ht="47.45" customHeight="1" x14ac:dyDescent="0.25">
      <c r="A155" s="34"/>
      <c r="B155" s="23"/>
      <c r="C155" s="23"/>
      <c r="D155" s="23"/>
      <c r="E155" s="24"/>
      <c r="F155" s="25"/>
      <c r="G155" s="34"/>
      <c r="H155" s="26"/>
      <c r="I155" s="26"/>
      <c r="J155" s="123"/>
      <c r="K155" s="20"/>
      <c r="L155" s="43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</row>
    <row r="156" spans="1:24" ht="47.45" customHeight="1" x14ac:dyDescent="0.25">
      <c r="A156" s="34"/>
      <c r="B156" s="23"/>
      <c r="C156" s="23"/>
      <c r="D156" s="23"/>
      <c r="E156" s="24"/>
      <c r="F156" s="25"/>
      <c r="G156" s="34"/>
      <c r="H156" s="26"/>
      <c r="I156" s="26"/>
      <c r="J156" s="123"/>
      <c r="K156" s="20"/>
      <c r="L156" s="43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</row>
    <row r="157" spans="1:24" ht="47.45" customHeight="1" x14ac:dyDescent="0.25">
      <c r="A157" s="34"/>
      <c r="B157" s="23"/>
      <c r="C157" s="23"/>
      <c r="D157" s="23"/>
      <c r="E157" s="24"/>
      <c r="F157" s="25"/>
      <c r="G157" s="34"/>
      <c r="H157" s="26"/>
      <c r="I157" s="26"/>
      <c r="J157" s="123"/>
      <c r="K157" s="20"/>
      <c r="L157" s="43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</row>
    <row r="158" spans="1:24" ht="47.45" customHeight="1" x14ac:dyDescent="0.25">
      <c r="A158" s="34"/>
      <c r="B158" s="23"/>
      <c r="C158" s="23"/>
      <c r="D158" s="23"/>
      <c r="E158" s="24"/>
      <c r="F158" s="25"/>
      <c r="G158" s="34"/>
      <c r="H158" s="26"/>
      <c r="I158" s="26"/>
      <c r="J158" s="123"/>
      <c r="K158" s="20"/>
      <c r="L158" s="43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</row>
    <row r="159" spans="1:24" ht="47.45" customHeight="1" x14ac:dyDescent="0.25">
      <c r="A159" s="34"/>
      <c r="B159" s="23"/>
      <c r="C159" s="23"/>
      <c r="D159" s="23"/>
      <c r="E159" s="24"/>
      <c r="F159" s="25"/>
      <c r="G159" s="34"/>
      <c r="H159" s="26"/>
      <c r="I159" s="26"/>
      <c r="J159" s="123"/>
      <c r="K159" s="20"/>
      <c r="L159" s="32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</row>
    <row r="160" spans="1:24" ht="47.45" customHeight="1" x14ac:dyDescent="0.25">
      <c r="A160" s="34"/>
      <c r="B160" s="23"/>
      <c r="C160" s="23"/>
      <c r="D160" s="23"/>
      <c r="E160" s="24"/>
      <c r="F160" s="25"/>
      <c r="G160" s="34"/>
      <c r="H160" s="26"/>
      <c r="I160" s="26"/>
      <c r="J160" s="123"/>
      <c r="K160" s="20"/>
      <c r="L160" s="43"/>
      <c r="M160" s="64"/>
      <c r="N160" s="64"/>
      <c r="O160" s="64"/>
      <c r="P160" s="64"/>
      <c r="Q160" s="64"/>
      <c r="R160" s="20"/>
      <c r="S160" s="64"/>
      <c r="T160" s="64"/>
      <c r="U160" s="64"/>
      <c r="V160" s="64"/>
      <c r="W160" s="64"/>
      <c r="X160" s="64"/>
    </row>
    <row r="161" spans="1:24" ht="47.45" customHeight="1" x14ac:dyDescent="0.25">
      <c r="A161" s="34"/>
      <c r="B161" s="23"/>
      <c r="C161" s="23"/>
      <c r="D161" s="23"/>
      <c r="E161" s="24"/>
      <c r="F161" s="25"/>
      <c r="G161" s="34"/>
      <c r="H161" s="26"/>
      <c r="I161" s="26"/>
      <c r="J161" s="123"/>
      <c r="K161" s="20"/>
      <c r="L161" s="43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</row>
    <row r="162" spans="1:24" ht="47.45" customHeight="1" x14ac:dyDescent="0.25">
      <c r="A162" s="34"/>
      <c r="B162" s="23"/>
      <c r="C162" s="23"/>
      <c r="D162" s="23"/>
      <c r="E162" s="24"/>
      <c r="F162" s="25"/>
      <c r="G162" s="34"/>
      <c r="H162" s="26"/>
      <c r="I162" s="26"/>
      <c r="J162" s="123"/>
      <c r="K162" s="20"/>
      <c r="L162" s="43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</row>
    <row r="163" spans="1:24" ht="47.45" customHeight="1" x14ac:dyDescent="0.25">
      <c r="A163" s="34"/>
      <c r="B163" s="16"/>
      <c r="C163" s="16"/>
      <c r="D163" s="16"/>
      <c r="E163" s="100"/>
      <c r="F163" s="18"/>
      <c r="G163" s="19"/>
      <c r="H163" s="19"/>
      <c r="I163" s="19"/>
      <c r="J163" s="127"/>
      <c r="K163" s="20"/>
      <c r="L163" s="43"/>
      <c r="M163" s="22"/>
      <c r="N163" s="3"/>
      <c r="O163" s="3"/>
      <c r="P163" s="22"/>
      <c r="Q163" s="3"/>
      <c r="R163" s="3"/>
      <c r="S163" s="3"/>
      <c r="T163" s="3"/>
      <c r="U163" s="3"/>
      <c r="V163" s="3"/>
      <c r="W163" s="3"/>
      <c r="X163" s="3"/>
    </row>
    <row r="164" spans="1:24" ht="47.45" customHeight="1" x14ac:dyDescent="0.25">
      <c r="A164" s="34"/>
      <c r="B164" s="16"/>
      <c r="C164" s="16"/>
      <c r="D164" s="16"/>
      <c r="E164" s="100"/>
      <c r="F164" s="18"/>
      <c r="G164" s="19"/>
      <c r="H164" s="19"/>
      <c r="I164" s="19"/>
      <c r="J164" s="127"/>
      <c r="K164" s="20"/>
      <c r="L164" s="43"/>
      <c r="M164" s="22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47.45" customHeight="1" x14ac:dyDescent="0.25">
      <c r="A165" s="34"/>
      <c r="B165" s="16"/>
      <c r="C165" s="16"/>
      <c r="D165" s="16"/>
      <c r="E165" s="100"/>
      <c r="F165" s="18"/>
      <c r="G165" s="19"/>
      <c r="H165" s="19"/>
      <c r="I165" s="19"/>
      <c r="J165" s="127"/>
      <c r="K165" s="20"/>
      <c r="L165" s="43"/>
      <c r="M165" s="22"/>
      <c r="N165" s="3"/>
      <c r="O165" s="22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47.45" customHeight="1" x14ac:dyDescent="0.25">
      <c r="A166" s="34"/>
      <c r="B166" s="16"/>
      <c r="C166" s="16"/>
      <c r="D166" s="16"/>
      <c r="E166" s="100"/>
      <c r="F166" s="18"/>
      <c r="G166" s="19"/>
      <c r="H166" s="21"/>
      <c r="I166" s="21"/>
      <c r="J166" s="127"/>
      <c r="K166" s="20"/>
      <c r="L166" s="43"/>
      <c r="M166" s="22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47.45" customHeight="1" x14ac:dyDescent="0.25">
      <c r="A167" s="34"/>
      <c r="B167" s="16"/>
      <c r="C167" s="16"/>
      <c r="D167" s="16"/>
      <c r="E167" s="100"/>
      <c r="F167" s="18"/>
      <c r="G167" s="19"/>
      <c r="H167" s="21"/>
      <c r="I167" s="21"/>
      <c r="J167" s="127"/>
      <c r="K167" s="20"/>
      <c r="L167" s="43"/>
      <c r="M167" s="22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47.45" customHeight="1" x14ac:dyDescent="0.25">
      <c r="A168" s="34"/>
      <c r="B168" s="16"/>
      <c r="C168" s="16"/>
      <c r="D168" s="16"/>
      <c r="E168" s="100"/>
      <c r="F168" s="18"/>
      <c r="G168" s="19"/>
      <c r="H168" s="19"/>
      <c r="I168" s="19"/>
      <c r="J168" s="127"/>
      <c r="K168" s="20"/>
      <c r="L168" s="4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47.45" customHeight="1" x14ac:dyDescent="0.25">
      <c r="A169" s="34"/>
      <c r="B169" s="16"/>
      <c r="C169" s="16"/>
      <c r="D169" s="16"/>
      <c r="E169" s="100"/>
      <c r="F169" s="18"/>
      <c r="G169" s="19"/>
      <c r="H169" s="19"/>
      <c r="I169" s="19"/>
      <c r="J169" s="127"/>
      <c r="K169" s="20"/>
      <c r="L169" s="4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47.45" customHeight="1" x14ac:dyDescent="0.25">
      <c r="A170" s="19"/>
      <c r="B170" s="16"/>
      <c r="C170" s="16"/>
      <c r="D170" s="16"/>
      <c r="E170" s="17"/>
      <c r="F170" s="18"/>
      <c r="G170" s="101"/>
      <c r="H170" s="19"/>
      <c r="I170" s="19"/>
      <c r="J170" s="127"/>
      <c r="K170" s="102"/>
      <c r="L170" s="103"/>
      <c r="M170" s="21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</row>
    <row r="171" spans="1:24" ht="47.45" customHeight="1" x14ac:dyDescent="0.25">
      <c r="A171" s="19"/>
      <c r="B171" s="16"/>
      <c r="C171" s="16"/>
      <c r="D171" s="16"/>
      <c r="E171" s="17"/>
      <c r="F171" s="18"/>
      <c r="G171" s="101"/>
      <c r="H171" s="19"/>
      <c r="I171" s="19"/>
      <c r="J171" s="127"/>
      <c r="K171" s="102"/>
      <c r="L171" s="103"/>
      <c r="M171" s="21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</row>
    <row r="172" spans="1:24" ht="47.45" customHeight="1" x14ac:dyDescent="0.25">
      <c r="A172" s="19"/>
      <c r="B172" s="16"/>
      <c r="C172" s="16"/>
      <c r="D172" s="16"/>
      <c r="E172" s="17"/>
      <c r="F172" s="18"/>
      <c r="G172" s="101"/>
      <c r="H172" s="19"/>
      <c r="I172" s="19"/>
      <c r="J172" s="127"/>
      <c r="K172" s="105"/>
      <c r="L172" s="103"/>
      <c r="M172" s="21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</row>
    <row r="173" spans="1:24" ht="47.45" customHeight="1" x14ac:dyDescent="0.25">
      <c r="A173" s="19"/>
      <c r="B173" s="16"/>
      <c r="C173" s="16"/>
      <c r="D173" s="16"/>
      <c r="E173" s="17"/>
      <c r="F173" s="18"/>
      <c r="G173" s="101"/>
      <c r="H173" s="19"/>
      <c r="I173" s="19"/>
      <c r="J173" s="127"/>
      <c r="K173" s="105"/>
      <c r="L173" s="103"/>
      <c r="M173" s="21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</row>
    <row r="174" spans="1:24" ht="47.45" customHeight="1" x14ac:dyDescent="0.25">
      <c r="A174" s="19"/>
      <c r="B174" s="16"/>
      <c r="C174" s="16"/>
      <c r="D174" s="16"/>
      <c r="E174" s="17"/>
      <c r="F174" s="18"/>
      <c r="G174" s="101"/>
      <c r="H174" s="19"/>
      <c r="I174" s="19"/>
      <c r="J174" s="127"/>
      <c r="K174" s="105"/>
      <c r="L174" s="103"/>
      <c r="M174" s="21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</row>
    <row r="175" spans="1:24" ht="47.45" customHeight="1" x14ac:dyDescent="0.25">
      <c r="A175" s="19"/>
      <c r="B175" s="16"/>
      <c r="C175" s="16"/>
      <c r="D175" s="16"/>
      <c r="E175" s="17"/>
      <c r="F175" s="18"/>
      <c r="G175" s="101"/>
      <c r="H175" s="19"/>
      <c r="I175" s="19"/>
      <c r="J175" s="127"/>
      <c r="K175" s="105"/>
      <c r="L175" s="103"/>
      <c r="M175" s="21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</row>
    <row r="176" spans="1:24" ht="47.45" customHeight="1" x14ac:dyDescent="0.25">
      <c r="A176" s="19"/>
      <c r="B176" s="16"/>
      <c r="C176" s="16"/>
      <c r="D176" s="16"/>
      <c r="E176" s="17"/>
      <c r="F176" s="18"/>
      <c r="G176" s="101"/>
      <c r="H176" s="19"/>
      <c r="I176" s="19"/>
      <c r="J176" s="127"/>
      <c r="K176" s="105"/>
      <c r="L176" s="103"/>
      <c r="M176" s="21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</row>
    <row r="177" spans="1:24" ht="47.45" customHeight="1" x14ac:dyDescent="0.25">
      <c r="A177" s="19"/>
      <c r="B177" s="16"/>
      <c r="C177" s="16"/>
      <c r="D177" s="16"/>
      <c r="E177" s="17"/>
      <c r="F177" s="18"/>
      <c r="G177" s="101"/>
      <c r="H177" s="19"/>
      <c r="I177" s="19"/>
      <c r="J177" s="127"/>
      <c r="K177" s="105"/>
      <c r="L177" s="103"/>
      <c r="M177" s="21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</row>
    <row r="178" spans="1:24" ht="47.45" customHeight="1" x14ac:dyDescent="0.25">
      <c r="A178" s="19"/>
      <c r="B178" s="16"/>
      <c r="C178" s="16"/>
      <c r="D178" s="16"/>
      <c r="E178" s="17"/>
      <c r="F178" s="18"/>
      <c r="G178" s="101"/>
      <c r="H178" s="19"/>
      <c r="I178" s="19"/>
      <c r="J178" s="127"/>
      <c r="K178" s="102"/>
      <c r="L178" s="103"/>
      <c r="M178" s="21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</row>
    <row r="179" spans="1:24" ht="47.45" customHeight="1" x14ac:dyDescent="0.25">
      <c r="A179" s="19"/>
      <c r="B179" s="16"/>
      <c r="C179" s="16"/>
      <c r="D179" s="16"/>
      <c r="E179" s="17"/>
      <c r="F179" s="18"/>
      <c r="G179" s="101"/>
      <c r="H179" s="19"/>
      <c r="I179" s="19"/>
      <c r="J179" s="127"/>
      <c r="K179" s="102"/>
      <c r="L179" s="103"/>
      <c r="M179" s="21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</row>
    <row r="180" spans="1:24" ht="47.45" customHeight="1" x14ac:dyDescent="0.25">
      <c r="A180" s="19"/>
      <c r="B180" s="16"/>
      <c r="C180" s="16"/>
      <c r="D180" s="16"/>
      <c r="E180" s="17"/>
      <c r="F180" s="18"/>
      <c r="G180" s="101"/>
      <c r="H180" s="19"/>
      <c r="I180" s="19"/>
      <c r="J180" s="127"/>
      <c r="K180" s="102"/>
      <c r="L180" s="103"/>
      <c r="M180" s="21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</row>
    <row r="181" spans="1:24" ht="47.45" customHeight="1" x14ac:dyDescent="0.25">
      <c r="A181" s="19"/>
      <c r="B181" s="16"/>
      <c r="C181" s="16"/>
      <c r="D181" s="16"/>
      <c r="E181" s="17"/>
      <c r="F181" s="18"/>
      <c r="G181" s="101"/>
      <c r="H181" s="19"/>
      <c r="I181" s="19"/>
      <c r="J181" s="127"/>
      <c r="K181" s="102"/>
      <c r="L181" s="103"/>
      <c r="M181" s="21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</row>
    <row r="182" spans="1:24" ht="47.45" customHeight="1" x14ac:dyDescent="0.25">
      <c r="A182" s="19"/>
      <c r="B182" s="16"/>
      <c r="C182" s="16"/>
      <c r="D182" s="16"/>
      <c r="E182" s="17"/>
      <c r="F182" s="18"/>
      <c r="G182" s="19"/>
      <c r="H182" s="19"/>
      <c r="I182" s="19"/>
      <c r="J182" s="127"/>
      <c r="K182" s="102"/>
      <c r="L182" s="103"/>
      <c r="M182" s="21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</row>
    <row r="183" spans="1:24" ht="47.45" customHeight="1" x14ac:dyDescent="0.25">
      <c r="A183" s="19"/>
      <c r="B183" s="16"/>
      <c r="C183" s="16"/>
      <c r="D183" s="16"/>
      <c r="E183" s="17"/>
      <c r="F183" s="18"/>
      <c r="G183" s="19"/>
      <c r="H183" s="19"/>
      <c r="I183" s="19"/>
      <c r="J183" s="127"/>
      <c r="K183" s="102"/>
      <c r="L183" s="103"/>
      <c r="M183" s="21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</row>
    <row r="184" spans="1:24" ht="47.45" customHeight="1" x14ac:dyDescent="0.25">
      <c r="A184" s="15"/>
      <c r="B184" s="25"/>
      <c r="C184" s="25"/>
      <c r="D184" s="25"/>
      <c r="E184" s="53"/>
      <c r="F184" s="25"/>
      <c r="G184" s="34"/>
      <c r="H184" s="25"/>
      <c r="I184" s="25"/>
      <c r="J184" s="123"/>
      <c r="K184" s="90"/>
      <c r="L184" s="34"/>
      <c r="M184" s="54"/>
      <c r="N184" s="5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</row>
    <row r="185" spans="1:24" ht="47.45" customHeight="1" x14ac:dyDescent="0.25">
      <c r="A185" s="15"/>
      <c r="B185" s="25"/>
      <c r="C185" s="25"/>
      <c r="D185" s="25"/>
      <c r="E185" s="53"/>
      <c r="F185" s="25"/>
      <c r="G185" s="34"/>
      <c r="H185" s="25"/>
      <c r="I185" s="25"/>
      <c r="J185" s="123"/>
      <c r="K185" s="90"/>
      <c r="L185" s="34"/>
      <c r="M185" s="54"/>
      <c r="N185" s="5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</row>
    <row r="186" spans="1:24" ht="47.45" customHeight="1" x14ac:dyDescent="0.25">
      <c r="A186" s="15"/>
      <c r="B186" s="25"/>
      <c r="C186" s="25"/>
      <c r="D186" s="25"/>
      <c r="E186" s="53"/>
      <c r="F186" s="25"/>
      <c r="G186" s="34"/>
      <c r="H186" s="25"/>
      <c r="I186" s="25"/>
      <c r="J186" s="123"/>
      <c r="K186" s="90"/>
      <c r="L186" s="34"/>
      <c r="M186" s="54"/>
      <c r="N186" s="5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</row>
    <row r="187" spans="1:24" ht="47.45" customHeight="1" x14ac:dyDescent="0.25">
      <c r="A187" s="15"/>
      <c r="B187" s="25"/>
      <c r="C187" s="25"/>
      <c r="D187" s="25"/>
      <c r="E187" s="53"/>
      <c r="F187" s="25"/>
      <c r="G187" s="34"/>
      <c r="H187" s="25"/>
      <c r="I187" s="25"/>
      <c r="J187" s="123"/>
      <c r="K187" s="90"/>
      <c r="L187" s="34"/>
      <c r="M187" s="54"/>
      <c r="N187" s="5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</row>
    <row r="188" spans="1:24" ht="47.45" customHeight="1" x14ac:dyDescent="0.25">
      <c r="A188" s="15"/>
      <c r="B188" s="25"/>
      <c r="C188" s="25"/>
      <c r="D188" s="25"/>
      <c r="E188" s="53"/>
      <c r="F188" s="25"/>
      <c r="G188" s="34"/>
      <c r="H188" s="25"/>
      <c r="I188" s="25"/>
      <c r="J188" s="123"/>
      <c r="K188" s="90"/>
      <c r="L188" s="34"/>
      <c r="M188" s="54"/>
      <c r="N188" s="5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</row>
    <row r="189" spans="1:24" ht="47.45" customHeight="1" x14ac:dyDescent="0.25">
      <c r="A189" s="15"/>
      <c r="B189" s="25"/>
      <c r="C189" s="25"/>
      <c r="D189" s="25"/>
      <c r="E189" s="53"/>
      <c r="F189" s="25"/>
      <c r="G189" s="34"/>
      <c r="H189" s="25"/>
      <c r="I189" s="25"/>
      <c r="J189" s="123"/>
      <c r="K189" s="90"/>
      <c r="L189" s="34"/>
      <c r="M189" s="54"/>
      <c r="N189" s="5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</row>
    <row r="190" spans="1:24" ht="47.45" customHeight="1" x14ac:dyDescent="0.25">
      <c r="A190" s="15"/>
      <c r="B190" s="25"/>
      <c r="C190" s="25"/>
      <c r="D190" s="25"/>
      <c r="E190" s="53"/>
      <c r="F190" s="25"/>
      <c r="G190" s="34"/>
      <c r="H190" s="25"/>
      <c r="I190" s="25"/>
      <c r="J190" s="123"/>
      <c r="K190" s="90"/>
      <c r="L190" s="34"/>
      <c r="M190" s="54"/>
      <c r="N190" s="5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</row>
    <row r="191" spans="1:24" ht="47.45" customHeight="1" x14ac:dyDescent="0.25">
      <c r="A191" s="15"/>
      <c r="B191" s="25"/>
      <c r="C191" s="25"/>
      <c r="D191" s="25"/>
      <c r="E191" s="53"/>
      <c r="F191" s="25"/>
      <c r="G191" s="34"/>
      <c r="H191" s="25"/>
      <c r="I191" s="25"/>
      <c r="J191" s="123"/>
      <c r="K191" s="90"/>
      <c r="L191" s="34"/>
      <c r="M191" s="54"/>
      <c r="N191" s="5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</row>
    <row r="192" spans="1:24" ht="47.45" customHeight="1" x14ac:dyDescent="0.25">
      <c r="A192" s="15"/>
      <c r="B192" s="25"/>
      <c r="C192" s="25"/>
      <c r="D192" s="25"/>
      <c r="E192" s="53"/>
      <c r="F192" s="25"/>
      <c r="G192" s="34"/>
      <c r="H192" s="25"/>
      <c r="I192" s="25"/>
      <c r="J192" s="123"/>
      <c r="K192" s="90"/>
      <c r="L192" s="34"/>
      <c r="M192" s="54"/>
      <c r="N192" s="5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</row>
    <row r="193" spans="1:24" ht="47.45" customHeight="1" x14ac:dyDescent="0.25">
      <c r="A193" s="34"/>
      <c r="B193" s="26"/>
      <c r="C193" s="26"/>
      <c r="D193" s="26"/>
      <c r="E193" s="24"/>
      <c r="F193" s="25"/>
      <c r="G193" s="34"/>
      <c r="H193" s="99"/>
      <c r="I193" s="99"/>
      <c r="J193" s="123"/>
      <c r="K193" s="31"/>
      <c r="L193" s="43"/>
      <c r="M193" s="64"/>
      <c r="N193" s="20"/>
      <c r="O193" s="64"/>
      <c r="P193" s="64"/>
      <c r="Q193" s="64"/>
      <c r="R193" s="64"/>
      <c r="S193" s="64"/>
      <c r="T193" s="64"/>
      <c r="U193" s="64"/>
      <c r="V193" s="64"/>
      <c r="W193" s="64"/>
      <c r="X193" s="64"/>
    </row>
    <row r="194" spans="1:24" ht="47.45" customHeight="1" x14ac:dyDescent="0.25">
      <c r="A194" s="34"/>
      <c r="B194" s="26"/>
      <c r="C194" s="26"/>
      <c r="D194" s="26"/>
      <c r="E194" s="24"/>
      <c r="F194" s="25"/>
      <c r="G194" s="34"/>
      <c r="H194" s="99"/>
      <c r="I194" s="99"/>
      <c r="J194" s="123"/>
      <c r="K194" s="31"/>
      <c r="L194" s="32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</row>
    <row r="195" spans="1:24" ht="47.45" customHeight="1" x14ac:dyDescent="0.25">
      <c r="A195" s="34"/>
      <c r="B195" s="26"/>
      <c r="C195" s="26"/>
      <c r="D195" s="26"/>
      <c r="E195" s="24"/>
      <c r="F195" s="25"/>
      <c r="G195" s="34"/>
      <c r="H195" s="26"/>
      <c r="I195" s="26"/>
      <c r="J195" s="123"/>
      <c r="K195" s="31"/>
      <c r="L195" s="43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</row>
    <row r="196" spans="1:24" ht="47.45" customHeight="1" x14ac:dyDescent="0.25">
      <c r="A196" s="34"/>
      <c r="B196" s="26"/>
      <c r="C196" s="26"/>
      <c r="D196" s="26"/>
      <c r="E196" s="24"/>
      <c r="F196" s="25"/>
      <c r="G196" s="34"/>
      <c r="H196" s="26"/>
      <c r="I196" s="26"/>
      <c r="J196" s="123"/>
      <c r="K196" s="31"/>
      <c r="L196" s="43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</row>
    <row r="197" spans="1:24" ht="47.45" customHeight="1" x14ac:dyDescent="0.25">
      <c r="A197" s="34"/>
      <c r="B197" s="26"/>
      <c r="C197" s="26"/>
      <c r="D197" s="26"/>
      <c r="E197" s="24"/>
      <c r="F197" s="25"/>
      <c r="G197" s="34"/>
      <c r="H197" s="26"/>
      <c r="I197" s="26"/>
      <c r="J197" s="123"/>
      <c r="K197" s="31"/>
      <c r="L197" s="43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</row>
    <row r="198" spans="1:24" ht="47.45" customHeight="1" x14ac:dyDescent="0.25">
      <c r="A198" s="34"/>
      <c r="B198" s="26"/>
      <c r="C198" s="26"/>
      <c r="D198" s="26"/>
      <c r="E198" s="24"/>
      <c r="F198" s="25"/>
      <c r="G198" s="34"/>
      <c r="H198" s="26"/>
      <c r="I198" s="26"/>
      <c r="J198" s="123"/>
      <c r="K198" s="31"/>
      <c r="L198" s="43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</row>
    <row r="199" spans="1:24" ht="47.45" customHeight="1" x14ac:dyDescent="0.25">
      <c r="A199" s="34"/>
      <c r="B199" s="26"/>
      <c r="C199" s="26"/>
      <c r="D199" s="26"/>
      <c r="E199" s="24"/>
      <c r="F199" s="25"/>
      <c r="G199" s="34"/>
      <c r="H199" s="26"/>
      <c r="I199" s="26"/>
      <c r="J199" s="123"/>
      <c r="K199" s="31"/>
      <c r="L199" s="32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</row>
    <row r="200" spans="1:24" ht="47.45" customHeight="1" x14ac:dyDescent="0.25">
      <c r="A200" s="34"/>
      <c r="B200" s="26"/>
      <c r="C200" s="26"/>
      <c r="D200" s="26"/>
      <c r="E200" s="24"/>
      <c r="F200" s="25"/>
      <c r="G200" s="34"/>
      <c r="H200" s="26"/>
      <c r="I200" s="26"/>
      <c r="J200" s="123"/>
      <c r="K200" s="31"/>
      <c r="L200" s="43"/>
      <c r="M200" s="64"/>
      <c r="N200" s="64"/>
      <c r="O200" s="64"/>
      <c r="P200" s="64"/>
      <c r="Q200" s="64"/>
      <c r="R200" s="20"/>
      <c r="S200" s="64"/>
      <c r="T200" s="64"/>
      <c r="U200" s="64"/>
      <c r="V200" s="64"/>
      <c r="W200" s="64"/>
      <c r="X200" s="64"/>
    </row>
    <row r="201" spans="1:24" ht="47.45" customHeight="1" x14ac:dyDescent="0.25">
      <c r="A201" s="34"/>
      <c r="B201" s="26"/>
      <c r="C201" s="26"/>
      <c r="D201" s="26"/>
      <c r="E201" s="24"/>
      <c r="F201" s="25"/>
      <c r="G201" s="34"/>
      <c r="H201" s="26"/>
      <c r="I201" s="26"/>
      <c r="J201" s="123"/>
      <c r="K201" s="31"/>
      <c r="L201" s="43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</row>
    <row r="202" spans="1:24" ht="47.45" customHeight="1" x14ac:dyDescent="0.25">
      <c r="A202" s="34"/>
      <c r="B202" s="26"/>
      <c r="C202" s="26"/>
      <c r="D202" s="26"/>
      <c r="E202" s="24"/>
      <c r="F202" s="25"/>
      <c r="G202" s="34"/>
      <c r="H202" s="26"/>
      <c r="I202" s="26"/>
      <c r="J202" s="123"/>
      <c r="K202" s="31"/>
      <c r="L202" s="43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</row>
    <row r="203" spans="1:24" ht="47.45" customHeight="1" x14ac:dyDescent="0.25">
      <c r="A203" s="106"/>
      <c r="B203" s="107"/>
      <c r="C203" s="107"/>
      <c r="D203" s="107"/>
      <c r="E203" s="108"/>
      <c r="F203" s="109"/>
      <c r="G203" s="110"/>
      <c r="H203" s="110"/>
      <c r="I203" s="110"/>
      <c r="J203" s="128"/>
      <c r="K203" s="111"/>
      <c r="L203" s="112"/>
      <c r="M203" s="113"/>
      <c r="N203" s="114"/>
      <c r="O203" s="114"/>
      <c r="P203" s="113"/>
      <c r="Q203" s="114"/>
      <c r="R203" s="114"/>
      <c r="S203" s="114"/>
      <c r="T203" s="114"/>
      <c r="U203" s="114"/>
      <c r="V203" s="114"/>
      <c r="W203" s="114"/>
      <c r="X203" s="114"/>
    </row>
    <row r="204" spans="1:24" ht="47.45" customHeight="1" x14ac:dyDescent="0.25">
      <c r="A204" s="106"/>
      <c r="B204" s="107"/>
      <c r="C204" s="107"/>
      <c r="D204" s="107"/>
      <c r="E204" s="108"/>
      <c r="F204" s="109"/>
      <c r="G204" s="110"/>
      <c r="H204" s="110"/>
      <c r="I204" s="110"/>
      <c r="J204" s="128"/>
      <c r="K204" s="111"/>
      <c r="L204" s="112"/>
      <c r="M204" s="113"/>
      <c r="N204" s="114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</row>
    <row r="205" spans="1:24" ht="47.45" customHeight="1" x14ac:dyDescent="0.25">
      <c r="A205" s="106"/>
      <c r="B205" s="107"/>
      <c r="C205" s="107"/>
      <c r="D205" s="107"/>
      <c r="E205" s="108"/>
      <c r="F205" s="109"/>
      <c r="G205" s="110"/>
      <c r="H205" s="110"/>
      <c r="I205" s="110"/>
      <c r="J205" s="128"/>
      <c r="K205" s="111"/>
      <c r="L205" s="112"/>
      <c r="M205" s="113"/>
      <c r="N205" s="114"/>
      <c r="O205" s="113"/>
      <c r="P205" s="114"/>
      <c r="Q205" s="114"/>
      <c r="R205" s="114"/>
      <c r="S205" s="114"/>
      <c r="T205" s="114"/>
      <c r="U205" s="114"/>
      <c r="V205" s="114"/>
      <c r="W205" s="114"/>
      <c r="X205" s="114"/>
    </row>
    <row r="206" spans="1:24" ht="47.45" customHeight="1" x14ac:dyDescent="0.25">
      <c r="A206" s="106"/>
      <c r="B206" s="107"/>
      <c r="C206" s="107"/>
      <c r="D206" s="107"/>
      <c r="E206" s="108"/>
      <c r="F206" s="109"/>
      <c r="G206" s="110"/>
      <c r="H206" s="115"/>
      <c r="I206" s="115"/>
      <c r="J206" s="128"/>
      <c r="K206" s="111"/>
      <c r="L206" s="112"/>
      <c r="M206" s="113"/>
      <c r="N206" s="114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</row>
    <row r="207" spans="1:24" ht="47.45" customHeight="1" x14ac:dyDescent="0.25">
      <c r="A207" s="106"/>
      <c r="B207" s="107"/>
      <c r="C207" s="107"/>
      <c r="D207" s="107"/>
      <c r="E207" s="108"/>
      <c r="F207" s="109"/>
      <c r="G207" s="110"/>
      <c r="H207" s="115"/>
      <c r="I207" s="115"/>
      <c r="J207" s="128"/>
      <c r="K207" s="111"/>
      <c r="L207" s="112"/>
      <c r="M207" s="113"/>
      <c r="N207" s="114"/>
      <c r="O207" s="114"/>
      <c r="P207" s="114"/>
      <c r="Q207" s="114"/>
      <c r="R207" s="114"/>
      <c r="S207" s="114"/>
      <c r="T207" s="114"/>
      <c r="U207" s="114"/>
      <c r="V207" s="114"/>
      <c r="W207" s="114"/>
      <c r="X207" s="114"/>
    </row>
    <row r="208" spans="1:24" ht="47.45" customHeight="1" x14ac:dyDescent="0.25">
      <c r="A208" s="106"/>
      <c r="B208" s="107"/>
      <c r="C208" s="107"/>
      <c r="D208" s="107"/>
      <c r="E208" s="108"/>
      <c r="F208" s="109"/>
      <c r="G208" s="110"/>
      <c r="H208" s="110"/>
      <c r="I208" s="110"/>
      <c r="J208" s="128"/>
      <c r="K208" s="111"/>
      <c r="L208" s="112"/>
      <c r="M208" s="114"/>
      <c r="N208" s="114"/>
      <c r="O208" s="114"/>
      <c r="P208" s="114"/>
      <c r="Q208" s="114"/>
      <c r="R208" s="114"/>
      <c r="S208" s="114"/>
      <c r="T208" s="114"/>
      <c r="U208" s="114"/>
      <c r="V208" s="114"/>
      <c r="W208" s="114"/>
      <c r="X208" s="114"/>
    </row>
    <row r="209" spans="1:24" ht="47.45" customHeight="1" x14ac:dyDescent="0.25">
      <c r="A209" s="106"/>
      <c r="B209" s="107"/>
      <c r="C209" s="107"/>
      <c r="D209" s="107"/>
      <c r="E209" s="108"/>
      <c r="F209" s="109"/>
      <c r="G209" s="110"/>
      <c r="H209" s="110"/>
      <c r="I209" s="110"/>
      <c r="J209" s="128"/>
      <c r="K209" s="111"/>
      <c r="L209" s="112"/>
      <c r="M209" s="114"/>
      <c r="N209" s="114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</row>
  </sheetData>
  <protectedRanges>
    <protectedRange sqref="F65" name="Rango1_24"/>
    <protectedRange sqref="K65" name="Rango7_9_2_1_1"/>
    <protectedRange sqref="G65" name="Rango1_24_2"/>
    <protectedRange sqref="K66" name="Rango7_10_2_2"/>
    <protectedRange sqref="L66" name="Rango5_11_2"/>
    <protectedRange sqref="K70:K72" name="Rango1_17_2_1"/>
    <protectedRange sqref="L70 L72" name="Rango5_13_4"/>
    <protectedRange sqref="G140" name="Rango1_45_1"/>
    <protectedRange sqref="G90" name="Rango1_39_3"/>
    <protectedRange sqref="K90" name="Rango7_26_2_4_1"/>
    <protectedRange sqref="G91" name="Rango1_37_2"/>
    <protectedRange sqref="K102:K103" name="Rango7_29_2_1_1"/>
    <protectedRange sqref="G104" name="Rango1_66_2_3"/>
    <protectedRange sqref="G105:G106" name="Rango1_66_1"/>
    <protectedRange sqref="G88:G89" name="Rango1_30_1_2"/>
    <protectedRange sqref="G81" name="Rango1_12_2_1_1_4"/>
    <protectedRange sqref="L80:L83" name="Rango5_13_37_3_1"/>
    <protectedRange sqref="F81" name="Rango1_12_1"/>
    <protectedRange sqref="F79:F80" name="Rango1_12_2"/>
    <protectedRange sqref="F82" name="Rango1_12_3"/>
    <protectedRange sqref="K84" name="Rango1_17_8_1_4_1"/>
    <protectedRange sqref="F135 F85:F87" name="Rango1_12_4"/>
    <protectedRange sqref="K98" name="Rango7_28_2_1_1"/>
    <protectedRange sqref="L98:L99" name="Rango5_13_27_2"/>
    <protectedRange sqref="G98" name="Rango1_2_3"/>
    <protectedRange sqref="G99:G100" name="Rango1_2_3_1"/>
    <protectedRange sqref="K99:K101" name="Rango7_28_2_1_1_1"/>
    <protectedRange sqref="L100" name="Rango1_90_4_1"/>
    <protectedRange sqref="G101" name="Rango1_47_1"/>
    <protectedRange sqref="G69" name="Rango1_44_1_1"/>
    <protectedRange sqref="K69" name="Rango1_1_7_6_2_1_1_1"/>
    <protectedRange sqref="L71 L68:L69" name="Rango5_13_39_4_1_1"/>
    <protectedRange sqref="K77" name="Rango1_17_6_1"/>
    <protectedRange sqref="L75" name="Rango5_13_3_3"/>
    <protectedRange sqref="G73:G74" name="Rango1_29_3_1"/>
    <protectedRange sqref="G77" name="Rango1_9_1_1"/>
    <protectedRange sqref="L78:L79" name="Rango1_6_5"/>
    <protectedRange sqref="L84" name="Rango5_13_39_7_2"/>
    <protectedRange sqref="K87" name="Rango1_6_3_2_1_1_2"/>
    <protectedRange sqref="K134:K135" name="Rango1_14_2_2_1_1"/>
    <protectedRange sqref="K86" name="Rango7_19_2_1"/>
    <protectedRange sqref="G134:G135" name="Rango1_14_1_2_1"/>
    <protectedRange sqref="G86" name="Rango1_14_1_2_2"/>
    <protectedRange sqref="G87" name="Rango1_14_1_2_3"/>
    <protectedRange sqref="K88" name="Rango7_22_2_1_1_1_1_4"/>
    <protectedRange sqref="K89" name="Rango7_22_2_1_1_2_12_1"/>
    <protectedRange sqref="L88:L91" name="Rango1_90_9"/>
    <protectedRange sqref="L140:L141" name="Rango1_52_1"/>
    <protectedRange sqref="G92" name="Rango1_27_1_1"/>
    <protectedRange sqref="G93" name="Rango1_5_2"/>
    <protectedRange sqref="L93:L94" name="Rango5_13_45_1"/>
    <protectedRange sqref="G94:G96" name="Rango1_22_1_1_1"/>
    <protectedRange sqref="L95:L96" name="Rango5_13_45_3"/>
    <protectedRange sqref="L97" name="Rango5_13_45_4"/>
    <protectedRange sqref="G107" name="Rango1_66_1_2"/>
    <protectedRange sqref="G108" name="Rango1_64_1"/>
    <protectedRange sqref="K108" name="Rango7_30_2_1_1_1_1"/>
    <protectedRange sqref="G109" name="Rango1_71_1"/>
    <protectedRange sqref="K109" name="Rango7_30_2_3_1"/>
    <protectedRange sqref="F109:F110" name="Rango1_85"/>
    <protectedRange sqref="H110:J110" name="Rango1_85_1"/>
    <protectedRange sqref="G110" name="Rango1_71_1_1"/>
    <protectedRange sqref="K110" name="Rango7_30_2_3_1_1"/>
    <protectedRange sqref="G111" name="Rango1_25_4_2"/>
    <protectedRange sqref="F111" name="Rango1_84"/>
    <protectedRange sqref="K112" name="Rango7_31_2_8_1_1"/>
    <protectedRange sqref="F112" name="Rango1_84_1"/>
    <protectedRange sqref="L111:L113" name="Rango5_13_38_1"/>
    <protectedRange sqref="G112:G114" name="Rango1_30_3_1"/>
    <protectedRange sqref="F113:F114" name="Rango1_84_2"/>
    <protectedRange sqref="L114" name="Rango5_13_42_1"/>
    <protectedRange sqref="K115:K117" name="Rango7_3_2_1_4_1_1"/>
    <protectedRange sqref="K118" name="Rango7_3_2_1_3"/>
    <protectedRange sqref="K119" name="Rango7_3_2_2_2"/>
    <protectedRange sqref="G120:G121" name="Rango1_86_1"/>
    <protectedRange sqref="K120:K121" name="Rango7_32_2_1_1"/>
    <protectedRange sqref="L120:L121" name="Rango5_13_19_1"/>
    <protectedRange sqref="K122:K123" name="Rango7_33_2_1_2"/>
    <protectedRange sqref="K124" name="Rango7_33_2_1_2_1"/>
    <protectedRange sqref="G123" name="Rango1_40_2_1"/>
    <protectedRange sqref="G124" name="Rango1_40_2_1_1"/>
    <protectedRange sqref="L122:L123" name="Rango5_13_15_1"/>
    <protectedRange sqref="L124" name="Rango5_13_15_1_1"/>
    <protectedRange sqref="G125" name="Rango1_18_1"/>
    <protectedRange sqref="L125" name="Rango5_13_18_1_1_1"/>
    <protectedRange sqref="G126" name="Rango1_18_2"/>
    <protectedRange sqref="L126" name="Rango5_13_18_1_2"/>
    <protectedRange sqref="G127:G129" name="Rango1_63_3"/>
    <protectedRange sqref="G130:G131" name="Rango1_42_1"/>
    <protectedRange sqref="L130:L131" name="Rango5_13_20_1_1"/>
    <protectedRange sqref="G132:G133" name="Rango1_49_1_1"/>
    <protectedRange sqref="K136" name="Rango1_17_8_1_1"/>
    <protectedRange sqref="L135 L137" name="Rango5_13_39_7_3"/>
    <protectedRange sqref="L142:L143 L136" name="Rango5_13_39_9"/>
    <protectedRange sqref="G138:G139" name="Rango1_34_2_2"/>
    <protectedRange sqref="G142" name="Rango1_4_3"/>
    <protectedRange sqref="K76" name="Rango1_17_2"/>
  </protectedRanges>
  <phoneticPr fontId="12" type="noConversion"/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V26:X26 M191 R34:W34 O26 W200:X200 M202:P202 M28:S30 T28:W31 N31:S31 W42:X42 M44 W61:X62 R61:R62 M64:P64 U69 V147:X147 R147 N150:W150 M152:W152 M149:W149 O147 W160:X160 M162:P162 W189:X189 R26" xr:uid="{00000000-0002-0000-0000-000000000000}">
      <formula1>0</formula1>
      <formula2>300000000000</formula2>
    </dataValidation>
    <dataValidation type="list" allowBlank="1" showInputMessage="1" showErrorMessage="1" sqref="L75 L140:L143 L65:L66 L68:L72 L134:L137 L78:L124" xr:uid="{00000000-0002-0000-0000-000001000000}">
      <formula1>FFINANCIACION</formula1>
    </dataValidation>
    <dataValidation type="decimal" operator="greaterThanOrEqual" allowBlank="1" showInputMessage="1" showErrorMessage="1" sqref="K66 K142 K70:K72 K86:K90 K92:K95 K97:K103 K137 K75 K134:K135 K108:K131 K78:K84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119" scale="40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cp:lastPrinted>2025-02-21T14:05:03Z</cp:lastPrinted>
  <dcterms:created xsi:type="dcterms:W3CDTF">2022-01-27T15:35:14Z</dcterms:created>
  <dcterms:modified xsi:type="dcterms:W3CDTF">2026-01-06T15:48:49Z</dcterms:modified>
</cp:coreProperties>
</file>